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BR0127032887\Desktop\Geração distribuida\"/>
    </mc:Choice>
  </mc:AlternateContent>
  <bookViews>
    <workbookView xWindow="0" yWindow="0" windowWidth="28800" windowHeight="12435"/>
  </bookViews>
  <sheets>
    <sheet name="Formulário GD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4" i="1"/>
  <c r="K53" i="1"/>
  <c r="I55" i="1"/>
  <c r="I53" i="1"/>
  <c r="I51" i="1"/>
  <c r="I49" i="1"/>
  <c r="E55" i="1" l="1"/>
  <c r="E54" i="1"/>
  <c r="E53" i="1"/>
  <c r="E51" i="1"/>
  <c r="E50" i="1"/>
  <c r="E49" i="1"/>
  <c r="K59" i="1" l="1"/>
  <c r="K58" i="1"/>
  <c r="K57" i="1"/>
  <c r="D23" i="1"/>
  <c r="E3" i="1" s="1"/>
  <c r="C5" i="1"/>
  <c r="K14" i="1" l="1"/>
  <c r="A15" i="1"/>
  <c r="A46" i="1" l="1"/>
  <c r="A44" i="1"/>
  <c r="A41" i="1"/>
  <c r="A60" i="1"/>
  <c r="A59" i="1"/>
  <c r="A58" i="1"/>
  <c r="A57" i="1"/>
  <c r="A34" i="1"/>
  <c r="A36" i="1"/>
  <c r="A37" i="1"/>
  <c r="A39" i="1"/>
  <c r="A30" i="1"/>
  <c r="H6" i="1"/>
  <c r="A25" i="1"/>
  <c r="J24" i="1"/>
  <c r="J15" i="1" l="1"/>
  <c r="A52" i="1"/>
  <c r="A19" i="1"/>
  <c r="A28" i="1"/>
  <c r="A27" i="1"/>
  <c r="A31" i="1"/>
  <c r="A20" i="1"/>
  <c r="A17" i="1"/>
  <c r="A21" i="1"/>
  <c r="A18" i="1"/>
  <c r="A13" i="1" l="1"/>
  <c r="H24" i="1" l="1"/>
  <c r="A24" i="1" s="1"/>
  <c r="H8" i="1" l="1"/>
  <c r="C8" i="1"/>
  <c r="C11" i="1"/>
  <c r="A11" i="1" s="1"/>
  <c r="C10" i="1"/>
  <c r="A10" i="1" s="1"/>
  <c r="C9" i="1"/>
  <c r="A9" i="1" s="1"/>
  <c r="C7" i="1"/>
  <c r="A7" i="1" s="1"/>
  <c r="H5" i="1"/>
  <c r="C6" i="1"/>
  <c r="A6" i="1" s="1"/>
  <c r="A8" i="1" l="1"/>
  <c r="A5" i="1"/>
  <c r="A14" i="1" l="1"/>
  <c r="A23" i="1" l="1"/>
  <c r="A33" i="1"/>
  <c r="F3" i="1" l="1"/>
  <c r="A3" i="1" s="1"/>
  <c r="A35" i="1"/>
  <c r="A48" i="1" l="1"/>
</calcChain>
</file>

<file path=xl/sharedStrings.xml><?xml version="1.0" encoding="utf-8"?>
<sst xmlns="http://schemas.openxmlformats.org/spreadsheetml/2006/main" count="149" uniqueCount="143">
  <si>
    <t>1 - Identificação da Unidade Consumidora - UC</t>
  </si>
  <si>
    <t>Classe:</t>
  </si>
  <si>
    <t>Endereço:</t>
  </si>
  <si>
    <t>Cidade:</t>
  </si>
  <si>
    <t>CEP:</t>
  </si>
  <si>
    <t>E-mail:</t>
  </si>
  <si>
    <t>Telefone:</t>
  </si>
  <si>
    <t>Celular:</t>
  </si>
  <si>
    <t>CPF/CNPJ:</t>
  </si>
  <si>
    <t>2 - Dados da Unidade Consumidora</t>
  </si>
  <si>
    <t>Latitude:</t>
  </si>
  <si>
    <t>Longitude:</t>
  </si>
  <si>
    <t>Monofásica</t>
  </si>
  <si>
    <t>Bifásica</t>
  </si>
  <si>
    <t>Trifásica</t>
  </si>
  <si>
    <t>Transformador particular (kVA):</t>
  </si>
  <si>
    <t>Pot (KVA):</t>
  </si>
  <si>
    <t>Tipo de instalação:</t>
  </si>
  <si>
    <t>Posto de transformação</t>
  </si>
  <si>
    <t>Cabine</t>
  </si>
  <si>
    <t>Subestação</t>
  </si>
  <si>
    <t>Tipo de ligação do transformador:</t>
  </si>
  <si>
    <t>Tipo de ramal:</t>
  </si>
  <si>
    <t>Aéreo</t>
  </si>
  <si>
    <t>Subterrâneo</t>
  </si>
  <si>
    <t>3 - Dados da Geração</t>
  </si>
  <si>
    <t>Potência instalada de geração (kW):</t>
  </si>
  <si>
    <t>Tipo da Fonte de Geração:</t>
  </si>
  <si>
    <t>Hidráulica</t>
  </si>
  <si>
    <t>Solar</t>
  </si>
  <si>
    <t>Eólica</t>
  </si>
  <si>
    <t>Biomassa</t>
  </si>
  <si>
    <t>Outra (especificar):</t>
  </si>
  <si>
    <t>4 - Documentação a Ser Anexada</t>
  </si>
  <si>
    <t>1.</t>
  </si>
  <si>
    <t>ART do Responsável Técnico pelo projeto elétrico e instalação do sistema de minigeração</t>
  </si>
  <si>
    <t>2.</t>
  </si>
  <si>
    <t>Projeto elétrico das instalações de conexão, memorial descritivo</t>
  </si>
  <si>
    <t>3.</t>
  </si>
  <si>
    <t>Estágio atual do empreendimento, cronograma de implantação e expansão</t>
  </si>
  <si>
    <t>4.</t>
  </si>
  <si>
    <t>Diagrama unifilar e de blocos do sistema de geração, carga e proteção</t>
  </si>
  <si>
    <t>5.</t>
  </si>
  <si>
    <t>Certificado de conformidade do(s) inversor(es) ou número de registro da concessão do Inmetro do(s)</t>
  </si>
  <si>
    <t>inversor(es) para a tensão nominal de conexão com a rede.</t>
  </si>
  <si>
    <t>6.</t>
  </si>
  <si>
    <t>Dados necessários ao registro da central geradora conforme disponível no site da ANEEL:</t>
  </si>
  <si>
    <t xml:space="preserve">www.aneel.gov.br/scg </t>
  </si>
  <si>
    <t>7.</t>
  </si>
  <si>
    <t>Lista de unidades consumidoras participantes do sistema de compensação (se houver) indicando a</t>
  </si>
  <si>
    <t>porcentagem de rateio dos créditos e o enquadramento conforme incisos VI a VIII do art. 2º da</t>
  </si>
  <si>
    <t>Resolução Normativa nº 482/2012</t>
  </si>
  <si>
    <t>8.</t>
  </si>
  <si>
    <t>Cópia de instrumento jurídico que comprove o compromisso de solidariedade entre os integrantes (se</t>
  </si>
  <si>
    <t>houver)</t>
  </si>
  <si>
    <t>9.</t>
  </si>
  <si>
    <t>Documento que comprove o reconhecimento, pela ANEEL, da cogeração qualificada (se houver)</t>
  </si>
  <si>
    <t>Nome/Procurador Legal:</t>
  </si>
  <si>
    <t>____________________________</t>
  </si>
  <si>
    <t>_______/_______/_______</t>
  </si>
  <si>
    <t>Local</t>
  </si>
  <si>
    <t>Data</t>
  </si>
  <si>
    <t>Assinatura do Responsável</t>
  </si>
  <si>
    <t>FORMULÁRIO DE MICRO E MINI GERAÇÃO - ENEL DISTRIBUIÇÃO RIO</t>
  </si>
  <si>
    <t>MICRO / MINI</t>
  </si>
  <si>
    <t>CHECK</t>
  </si>
  <si>
    <t>Cogeração</t>
  </si>
  <si>
    <t>Anexo A</t>
  </si>
  <si>
    <t>5 - Dados Detalhados da Geração</t>
  </si>
  <si>
    <t>Nº de Carta</t>
  </si>
  <si>
    <t>Código UC:</t>
  </si>
  <si>
    <t>Titular UC:</t>
  </si>
  <si>
    <t>QTD Inversor</t>
  </si>
  <si>
    <t>QTD Modulo</t>
  </si>
  <si>
    <t>Inversor(s)</t>
  </si>
  <si>
    <t>Módulo(s)</t>
  </si>
  <si>
    <t>Impedância % do transformador:</t>
  </si>
  <si>
    <t>Marca</t>
  </si>
  <si>
    <t>Modelo</t>
  </si>
  <si>
    <t>Talvez</t>
  </si>
  <si>
    <t>Automático</t>
  </si>
  <si>
    <t>Obrigatório</t>
  </si>
  <si>
    <t>Lista de UC's participantes do rateio de compensação - Modelo: UC - % / UC - %</t>
  </si>
  <si>
    <t>Enquadramento com a forma de compensação (AUTO - AUTO REM - GC - EMUC):</t>
  </si>
  <si>
    <t>AUTO</t>
  </si>
  <si>
    <t>AUTO REM</t>
  </si>
  <si>
    <t>GC</t>
  </si>
  <si>
    <t>EMUC</t>
  </si>
  <si>
    <t>Pot Inversor (kW)</t>
  </si>
  <si>
    <t>Potência Disponibilizada A kW/ B kVA:</t>
  </si>
  <si>
    <t>Alimentador:</t>
  </si>
  <si>
    <t>Subestação:</t>
  </si>
  <si>
    <t>Transformador:</t>
  </si>
  <si>
    <t>Potência Instalada (kW)</t>
  </si>
  <si>
    <t>Seccionadora:</t>
  </si>
  <si>
    <t>Nº Registro Inmetro</t>
  </si>
  <si>
    <t>Tipo (R.O ou A.O)</t>
  </si>
  <si>
    <t>Procuração:</t>
  </si>
  <si>
    <t>Capacidade de Proteção do Disjuntor Geral (A):</t>
  </si>
  <si>
    <t>Tensão de atendimento (kV):</t>
  </si>
  <si>
    <t>6 - Dados de Minigeração / Grupo A (se houver)</t>
  </si>
  <si>
    <t>7 - Solicitante</t>
  </si>
  <si>
    <t>%</t>
  </si>
  <si>
    <t>1 - UC</t>
  </si>
  <si>
    <t>1 - %</t>
  </si>
  <si>
    <t>2 - UC</t>
  </si>
  <si>
    <t>2 - %</t>
  </si>
  <si>
    <t>3 - UC</t>
  </si>
  <si>
    <t>3 - %</t>
  </si>
  <si>
    <t>4 - UC</t>
  </si>
  <si>
    <t>4 - %</t>
  </si>
  <si>
    <t>5 - UC</t>
  </si>
  <si>
    <t>5 - %</t>
  </si>
  <si>
    <t>Enquadramento:</t>
  </si>
  <si>
    <t>Rateio: UC - % / UC - %</t>
  </si>
  <si>
    <t xml:space="preserve"> - </t>
  </si>
  <si>
    <t xml:space="preserve"> </t>
  </si>
  <si>
    <t>ORDEM</t>
  </si>
  <si>
    <t xml:space="preserve"> / </t>
  </si>
  <si>
    <t>100%</t>
  </si>
  <si>
    <t>Pot Módulo (Wp)</t>
  </si>
  <si>
    <t>Pot Total - M (kWp)</t>
  </si>
  <si>
    <t>Pot Total - I (kWp)</t>
  </si>
  <si>
    <t>Grupo:</t>
  </si>
  <si>
    <t>N/A</t>
  </si>
  <si>
    <t>Tipo de conexão BT:</t>
  </si>
  <si>
    <t>Tipo de conexão MT:</t>
  </si>
  <si>
    <t>11,4 kV</t>
  </si>
  <si>
    <t>13,8 kV</t>
  </si>
  <si>
    <t>Area dos módulos (m²):</t>
  </si>
  <si>
    <t>Quantidade:</t>
  </si>
  <si>
    <t>_____________________________________________</t>
  </si>
  <si>
    <t>Empresa</t>
  </si>
  <si>
    <t>Responsável Técnico</t>
  </si>
  <si>
    <t>Coordenadas (graus decimais):</t>
  </si>
  <si>
    <t>QTD Total - M</t>
  </si>
  <si>
    <t>QTD Total - I</t>
  </si>
  <si>
    <t>POT Total - M</t>
  </si>
  <si>
    <t>POT Total - I</t>
  </si>
  <si>
    <t>DM Contratada:</t>
  </si>
  <si>
    <t>Área dos Arranjos:</t>
  </si>
  <si>
    <t xml:space="preserve"> + </t>
  </si>
  <si>
    <t>Data de conclusão da implantação: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</si>
</sst>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 style="dotted">
        <color theme="5"/>
      </bottom>
      <diagonal/>
    </border>
    <border>
      <left style="dotted">
        <color theme="5"/>
      </left>
      <right style="dotted">
        <color theme="5"/>
      </right>
      <top style="thin">
        <color auto="1"/>
      </top>
      <bottom style="dotted">
        <color theme="5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 style="thin">
        <color auto="1"/>
      </bottom>
      <diagonal/>
    </border>
    <border>
      <left style="dotted">
        <color theme="3" tint="0.39994506668294322"/>
      </left>
      <right style="dotted">
        <color theme="3" tint="0.39994506668294322"/>
      </right>
      <top style="dotted">
        <color theme="3" tint="0.39994506668294322"/>
      </top>
      <bottom style="dotted">
        <color theme="3" tint="0.39994506668294322"/>
      </bottom>
      <diagonal/>
    </border>
    <border>
      <left style="dotted">
        <color theme="3" tint="0.39994506668294322"/>
      </left>
      <right style="dotted">
        <color theme="3" tint="0.39994506668294322"/>
      </right>
      <top style="medium">
        <color auto="1"/>
      </top>
      <bottom style="dotted">
        <color theme="3" tint="0.39994506668294322"/>
      </bottom>
      <diagonal/>
    </border>
    <border>
      <left style="medium">
        <color auto="1"/>
      </left>
      <right style="dotted">
        <color theme="3" tint="0.39994506668294322"/>
      </right>
      <top style="dotted">
        <color theme="3" tint="0.39994506668294322"/>
      </top>
      <bottom style="dotted">
        <color theme="3" tint="0.39994506668294322"/>
      </bottom>
      <diagonal/>
    </border>
    <border>
      <left style="dotted">
        <color theme="3" tint="0.39994506668294322"/>
      </left>
      <right style="medium">
        <color auto="1"/>
      </right>
      <top style="dotted">
        <color theme="3" tint="0.39994506668294322"/>
      </top>
      <bottom style="dotted">
        <color theme="3" tint="0.39994506668294322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ashed">
        <color theme="5"/>
      </left>
      <right style="medium">
        <color indexed="64"/>
      </right>
      <top style="dashed">
        <color theme="5"/>
      </top>
      <bottom style="dotted">
        <color theme="5"/>
      </bottom>
      <diagonal/>
    </border>
    <border>
      <left style="dashed">
        <color theme="3" tint="0.39994506668294322"/>
      </left>
      <right style="medium">
        <color indexed="64"/>
      </right>
      <top style="dotted">
        <color theme="5"/>
      </top>
      <bottom style="dotted">
        <color theme="3" tint="0.39994506668294322"/>
      </bottom>
      <diagonal/>
    </border>
    <border>
      <left/>
      <right style="medium">
        <color indexed="64"/>
      </right>
      <top style="dotted">
        <color theme="3" tint="0.39994506668294322"/>
      </top>
      <bottom style="thin">
        <color indexed="64"/>
      </bottom>
      <diagonal/>
    </border>
    <border>
      <left style="dotted">
        <color theme="5"/>
      </left>
      <right style="medium">
        <color indexed="64"/>
      </right>
      <top style="thin">
        <color auto="1"/>
      </top>
      <bottom style="dotted">
        <color theme="5"/>
      </bottom>
      <diagonal/>
    </border>
    <border>
      <left/>
      <right style="medium">
        <color indexed="64"/>
      </right>
      <top style="dotted">
        <color theme="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5"/>
      </left>
      <right style="medium">
        <color indexed="64"/>
      </right>
      <top style="dotted">
        <color theme="5"/>
      </top>
      <bottom style="dotted">
        <color theme="5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theme="3" tint="0.39994506668294322"/>
      </left>
      <right style="dotted">
        <color theme="3" tint="0.39994506668294322"/>
      </right>
      <top style="dotted">
        <color theme="3" tint="0.399945066682943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theme="5"/>
      </left>
      <right/>
      <top style="thin">
        <color auto="1"/>
      </top>
      <bottom/>
      <diagonal/>
    </border>
    <border>
      <left style="dotted">
        <color theme="3" tint="0.39994506668294322"/>
      </left>
      <right style="dotted">
        <color theme="3" tint="0.39991454817346722"/>
      </right>
      <top style="dotted">
        <color theme="5"/>
      </top>
      <bottom style="dotted">
        <color theme="3" tint="0.39994506668294322"/>
      </bottom>
      <diagonal/>
    </border>
    <border>
      <left style="dotted">
        <color theme="3" tint="0.39994506668294322"/>
      </left>
      <right style="dotted">
        <color theme="3" tint="0.39991454817346722"/>
      </right>
      <top style="dotted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dotted">
        <color theme="3" tint="0.39991454817346722"/>
      </right>
      <top style="dotted">
        <color theme="3" tint="0.39994506668294322"/>
      </top>
      <bottom style="dotted">
        <color theme="3" tint="0.39994506668294322"/>
      </bottom>
      <diagonal/>
    </border>
    <border>
      <left/>
      <right style="medium">
        <color indexed="64"/>
      </right>
      <top style="dotted">
        <color theme="3" tint="0.39994506668294322"/>
      </top>
      <bottom style="dotted">
        <color theme="3" tint="0.39994506668294322"/>
      </bottom>
      <diagonal/>
    </border>
    <border>
      <left/>
      <right style="medium">
        <color auto="1"/>
      </right>
      <top style="dotted">
        <color theme="3" tint="0.39994506668294322"/>
      </top>
      <bottom/>
      <diagonal/>
    </border>
    <border>
      <left style="medium">
        <color indexed="64"/>
      </left>
      <right style="dotted">
        <color theme="3" tint="0.39994506668294322"/>
      </right>
      <top style="dotted">
        <color theme="3" tint="0.39994506668294322"/>
      </top>
      <bottom style="medium">
        <color indexed="64"/>
      </bottom>
      <diagonal/>
    </border>
    <border>
      <left style="dotted">
        <color theme="3" tint="0.39994506668294322"/>
      </left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0" xfId="0" applyFont="1"/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2" fillId="0" borderId="6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/>
    <xf numFmtId="0" fontId="2" fillId="4" borderId="0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0" fillId="4" borderId="11" xfId="0" applyFill="1" applyBorder="1"/>
    <xf numFmtId="0" fontId="2" fillId="4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0" xfId="0" applyFill="1" applyBorder="1"/>
    <xf numFmtId="0" fontId="2" fillId="4" borderId="7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4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4" borderId="2" xfId="0" applyFont="1" applyFill="1" applyBorder="1" applyAlignment="1">
      <alignment vertical="center"/>
    </xf>
    <xf numFmtId="9" fontId="2" fillId="4" borderId="0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vertical="center"/>
    </xf>
    <xf numFmtId="9" fontId="0" fillId="0" borderId="0" xfId="0" applyNumberFormat="1"/>
    <xf numFmtId="0" fontId="3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0" fillId="0" borderId="14" xfId="0" applyBorder="1"/>
    <xf numFmtId="0" fontId="0" fillId="4" borderId="2" xfId="0" applyFill="1" applyBorder="1"/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49" fontId="5" fillId="4" borderId="17" xfId="0" applyNumberFormat="1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vertic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7" fillId="4" borderId="28" xfId="0" applyNumberFormat="1" applyFont="1" applyFill="1" applyBorder="1" applyAlignment="1">
      <alignment vertical="center"/>
    </xf>
    <xf numFmtId="49" fontId="7" fillId="4" borderId="29" xfId="0" applyNumberFormat="1" applyFont="1" applyFill="1" applyBorder="1" applyAlignment="1">
      <alignment vertical="center"/>
    </xf>
    <xf numFmtId="0" fontId="7" fillId="4" borderId="29" xfId="0" applyNumberFormat="1" applyFont="1" applyFill="1" applyBorder="1" applyAlignment="1">
      <alignment vertical="center"/>
    </xf>
    <xf numFmtId="0" fontId="8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2" fillId="4" borderId="3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/>
    <xf numFmtId="49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0" fontId="2" fillId="4" borderId="9" xfId="0" applyFont="1" applyFill="1" applyBorder="1" applyAlignment="1">
      <alignment horizontal="right" vertical="center"/>
    </xf>
    <xf numFmtId="0" fontId="1" fillId="2" borderId="24" xfId="0" applyFont="1" applyFill="1" applyBorder="1" applyAlignment="1"/>
    <xf numFmtId="0" fontId="2" fillId="4" borderId="13" xfId="0" applyFont="1" applyFill="1" applyBorder="1" applyAlignment="1">
      <alignment vertical="center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0" fillId="0" borderId="11" xfId="0" applyBorder="1" applyAlignment="1"/>
    <xf numFmtId="0" fontId="7" fillId="4" borderId="0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right" vertical="center"/>
      <protection locked="0"/>
    </xf>
    <xf numFmtId="0" fontId="2" fillId="4" borderId="2" xfId="0" applyNumberFormat="1" applyFont="1" applyFill="1" applyBorder="1" applyAlignment="1">
      <alignment horizontal="left"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6" fillId="2" borderId="39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1" xfId="0" applyFont="1" applyBorder="1" applyAlignment="1"/>
    <xf numFmtId="0" fontId="2" fillId="4" borderId="0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 applyProtection="1">
      <alignment horizontal="center" vertical="center"/>
      <protection locked="0"/>
    </xf>
    <xf numFmtId="49" fontId="5" fillId="4" borderId="19" xfId="0" applyNumberFormat="1" applyFont="1" applyFill="1" applyBorder="1" applyAlignment="1" applyProtection="1">
      <alignment horizontal="center" vertical="center"/>
      <protection locked="0"/>
    </xf>
    <xf numFmtId="49" fontId="5" fillId="4" borderId="41" xfId="0" applyNumberFormat="1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vertical="center"/>
    </xf>
    <xf numFmtId="0" fontId="5" fillId="4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9" xfId="0" applyNumberFormat="1" applyFont="1" applyFill="1" applyBorder="1" applyAlignment="1" applyProtection="1">
      <alignment horizontal="center" vertical="center"/>
      <protection locked="0"/>
    </xf>
    <xf numFmtId="0" fontId="5" fillId="4" borderId="41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left" vertical="center"/>
    </xf>
    <xf numFmtId="0" fontId="2" fillId="4" borderId="3" xfId="0" applyNumberFormat="1" applyFont="1" applyFill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4" borderId="2" xfId="0" applyFont="1" applyFill="1" applyBorder="1" applyAlignment="1">
      <alignment horizontal="right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right" vertical="center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2" fillId="4" borderId="42" xfId="0" applyFont="1" applyFill="1" applyBorder="1" applyAlignment="1">
      <alignment vertical="center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right" vertical="center"/>
    </xf>
    <xf numFmtId="0" fontId="5" fillId="4" borderId="13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49" fontId="5" fillId="4" borderId="52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</xf>
    <xf numFmtId="0" fontId="5" fillId="4" borderId="54" xfId="0" applyFont="1" applyFill="1" applyBorder="1" applyAlignment="1" applyProtection="1">
      <alignment horizontal="center" vertical="center"/>
      <protection locked="0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5" fillId="4" borderId="57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1" fillId="2" borderId="27" xfId="0" applyFont="1" applyFill="1" applyBorder="1" applyAlignment="1">
      <alignment vertical="center"/>
    </xf>
    <xf numFmtId="164" fontId="5" fillId="4" borderId="56" xfId="0" applyNumberFormat="1" applyFont="1" applyFill="1" applyBorder="1" applyAlignment="1" applyProtection="1">
      <alignment horizontal="center" vertical="center"/>
    </xf>
    <xf numFmtId="164" fontId="2" fillId="4" borderId="9" xfId="0" applyNumberFormat="1" applyFont="1" applyFill="1" applyBorder="1" applyAlignment="1" applyProtection="1">
      <alignment horizontal="center" vertical="center"/>
    </xf>
    <xf numFmtId="164" fontId="2" fillId="4" borderId="58" xfId="0" applyNumberFormat="1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C00000"/>
      </font>
      <fill>
        <patternFill>
          <bgColor rgb="FFFFCC99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rgb="FFFFCC99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D$15" lockText="1"/>
</file>

<file path=xl/ctrlProps/ctrlProp10.xml><?xml version="1.0" encoding="utf-8"?>
<formControlPr xmlns="http://schemas.microsoft.com/office/spreadsheetml/2009/9/main" objectType="CheckBox" fmlaLink="$G$30" lockText="1"/>
</file>

<file path=xl/ctrlProps/ctrlProp11.xml><?xml version="1.0" encoding="utf-8"?>
<formControlPr xmlns="http://schemas.microsoft.com/office/spreadsheetml/2009/9/main" objectType="CheckBox" fmlaLink="$I$30" lockText="1"/>
</file>

<file path=xl/ctrlProps/ctrlProp12.xml><?xml version="1.0" encoding="utf-8"?>
<formControlPr xmlns="http://schemas.microsoft.com/office/spreadsheetml/2009/9/main" objectType="CheckBox" fmlaLink="$K$30" lockText="1"/>
</file>

<file path=xl/ctrlProps/ctrlProp13.xml><?xml version="1.0" encoding="utf-8"?>
<formControlPr xmlns="http://schemas.microsoft.com/office/spreadsheetml/2009/9/main" objectType="CheckBox" fmlaLink="$C$30" lockText="1"/>
</file>

<file path=xl/ctrlProps/ctrlProp14.xml><?xml version="1.0" encoding="utf-8"?>
<formControlPr xmlns="http://schemas.microsoft.com/office/spreadsheetml/2009/9/main" objectType="CheckBox" fmlaLink="$K$33" lockText="1"/>
</file>

<file path=xl/ctrlProps/ctrlProp15.xml><?xml version="1.0" encoding="utf-8"?>
<formControlPr xmlns="http://schemas.microsoft.com/office/spreadsheetml/2009/9/main" objectType="CheckBox" fmlaLink="$K$34" lockText="1"/>
</file>

<file path=xl/ctrlProps/ctrlProp16.xml><?xml version="1.0" encoding="utf-8"?>
<formControlPr xmlns="http://schemas.microsoft.com/office/spreadsheetml/2009/9/main" objectType="CheckBox" fmlaLink="$K$35" lockText="1"/>
</file>

<file path=xl/ctrlProps/ctrlProp17.xml><?xml version="1.0" encoding="utf-8"?>
<formControlPr xmlns="http://schemas.microsoft.com/office/spreadsheetml/2009/9/main" objectType="CheckBox" fmlaLink="$K$36" lockText="1"/>
</file>

<file path=xl/ctrlProps/ctrlProp18.xml><?xml version="1.0" encoding="utf-8"?>
<formControlPr xmlns="http://schemas.microsoft.com/office/spreadsheetml/2009/9/main" objectType="CheckBox" fmlaLink="$K$37" lockText="1"/>
</file>

<file path=xl/ctrlProps/ctrlProp19.xml><?xml version="1.0" encoding="utf-8"?>
<formControlPr xmlns="http://schemas.microsoft.com/office/spreadsheetml/2009/9/main" objectType="CheckBox" fmlaLink="$K$39" lockText="1"/>
</file>

<file path=xl/ctrlProps/ctrlProp2.xml><?xml version="1.0" encoding="utf-8"?>
<formControlPr xmlns="http://schemas.microsoft.com/office/spreadsheetml/2009/9/main" objectType="CheckBox" fmlaLink="$F$15" lockText="1"/>
</file>

<file path=xl/ctrlProps/ctrlProp20.xml><?xml version="1.0" encoding="utf-8"?>
<formControlPr xmlns="http://schemas.microsoft.com/office/spreadsheetml/2009/9/main" objectType="CheckBox" fmlaLink="$K$41" lockText="1"/>
</file>

<file path=xl/ctrlProps/ctrlProp21.xml><?xml version="1.0" encoding="utf-8"?>
<formControlPr xmlns="http://schemas.microsoft.com/office/spreadsheetml/2009/9/main" objectType="CheckBox" fmlaLink="$K$44" lockText="1"/>
</file>

<file path=xl/ctrlProps/ctrlProp22.xml><?xml version="1.0" encoding="utf-8"?>
<formControlPr xmlns="http://schemas.microsoft.com/office/spreadsheetml/2009/9/main" objectType="CheckBox" fmlaLink="$K$46" lockText="1"/>
</file>

<file path=xl/ctrlProps/ctrlProp23.xml><?xml version="1.0" encoding="utf-8"?>
<formControlPr xmlns="http://schemas.microsoft.com/office/spreadsheetml/2009/9/main" objectType="CheckBox" fmlaLink="$I$59" lockText="1"/>
</file>

<file path=xl/ctrlProps/ctrlProp24.xml><?xml version="1.0" encoding="utf-8"?>
<formControlPr xmlns="http://schemas.microsoft.com/office/spreadsheetml/2009/9/main" objectType="CheckBox" fmlaLink="$E$25" lockText="1"/>
</file>

<file path=xl/ctrlProps/ctrlProp25.xml><?xml version="1.0" encoding="utf-8"?>
<formControlPr xmlns="http://schemas.microsoft.com/office/spreadsheetml/2009/9/main" objectType="CheckBox" fmlaLink="$C$25" lockText="1"/>
</file>

<file path=xl/ctrlProps/ctrlProp26.xml><?xml version="1.0" encoding="utf-8"?>
<formControlPr xmlns="http://schemas.microsoft.com/office/spreadsheetml/2009/9/main" objectType="CheckBox" fmlaLink="$G$25" lockText="1"/>
</file>

<file path=xl/ctrlProps/ctrlProp27.xml><?xml version="1.0" encoding="utf-8"?>
<formControlPr xmlns="http://schemas.microsoft.com/office/spreadsheetml/2009/9/main" objectType="CheckBox" fmlaLink="$I$25" lockText="1"/>
</file>

<file path=xl/ctrlProps/ctrlProp28.xml><?xml version="1.0" encoding="utf-8"?>
<formControlPr xmlns="http://schemas.microsoft.com/office/spreadsheetml/2009/9/main" objectType="CheckBox" fmlaLink="$I$57" lockText="1"/>
</file>

<file path=xl/ctrlProps/ctrlProp29.xml><?xml version="1.0" encoding="utf-8"?>
<formControlPr xmlns="http://schemas.microsoft.com/office/spreadsheetml/2009/9/main" objectType="CheckBox" fmlaLink="$F$16" lockText="1"/>
</file>

<file path=xl/ctrlProps/ctrlProp3.xml><?xml version="1.0" encoding="utf-8"?>
<formControlPr xmlns="http://schemas.microsoft.com/office/spreadsheetml/2009/9/main" objectType="CheckBox" fmlaLink="$H$15" lockText="1"/>
</file>

<file path=xl/ctrlProps/ctrlProp30.xml><?xml version="1.0" encoding="utf-8"?>
<formControlPr xmlns="http://schemas.microsoft.com/office/spreadsheetml/2009/9/main" objectType="CheckBox" fmlaLink="$H$16" lockText="1"/>
</file>

<file path=xl/ctrlProps/ctrlProp31.xml><?xml version="1.0" encoding="utf-8"?>
<formControlPr xmlns="http://schemas.microsoft.com/office/spreadsheetml/2009/9/main" objectType="CheckBox" fmlaLink="$D$3" lockText="1"/>
</file>

<file path=xl/ctrlProps/ctrlProp4.xml><?xml version="1.0" encoding="utf-8"?>
<formControlPr xmlns="http://schemas.microsoft.com/office/spreadsheetml/2009/9/main" objectType="CheckBox" fmlaLink="$F$18" lockText="1"/>
</file>

<file path=xl/ctrlProps/ctrlProp5.xml><?xml version="1.0" encoding="utf-8"?>
<formControlPr xmlns="http://schemas.microsoft.com/office/spreadsheetml/2009/9/main" objectType="CheckBox" fmlaLink="$H$18" lockText="1"/>
</file>

<file path=xl/ctrlProps/ctrlProp6.xml><?xml version="1.0" encoding="utf-8"?>
<formControlPr xmlns="http://schemas.microsoft.com/office/spreadsheetml/2009/9/main" objectType="CheckBox" fmlaLink="$J$18" lockText="1"/>
</file>

<file path=xl/ctrlProps/ctrlProp7.xml><?xml version="1.0" encoding="utf-8"?>
<formControlPr xmlns="http://schemas.microsoft.com/office/spreadsheetml/2009/9/main" objectType="CheckBox" fmlaLink="$E$21" lockText="1"/>
</file>

<file path=xl/ctrlProps/ctrlProp8.xml><?xml version="1.0" encoding="utf-8"?>
<formControlPr xmlns="http://schemas.microsoft.com/office/spreadsheetml/2009/9/main" objectType="CheckBox" fmlaLink="$G$21" lockText="1"/>
</file>

<file path=xl/ctrlProps/ctrlProp9.xml><?xml version="1.0" encoding="utf-8"?>
<formControlPr xmlns="http://schemas.microsoft.com/office/spreadsheetml/2009/9/main" objectType="CheckBox" fmlaLink="$E$30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14</xdr:row>
          <xdr:rowOff>28575</xdr:rowOff>
        </xdr:from>
        <xdr:to>
          <xdr:col>3</xdr:col>
          <xdr:colOff>714375</xdr:colOff>
          <xdr:row>14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14</xdr:row>
          <xdr:rowOff>28575</xdr:rowOff>
        </xdr:from>
        <xdr:to>
          <xdr:col>5</xdr:col>
          <xdr:colOff>714375</xdr:colOff>
          <xdr:row>14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14</xdr:row>
          <xdr:rowOff>28575</xdr:rowOff>
        </xdr:from>
        <xdr:to>
          <xdr:col>7</xdr:col>
          <xdr:colOff>714375</xdr:colOff>
          <xdr:row>14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17</xdr:row>
          <xdr:rowOff>28575</xdr:rowOff>
        </xdr:from>
        <xdr:to>
          <xdr:col>5</xdr:col>
          <xdr:colOff>714375</xdr:colOff>
          <xdr:row>17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17</xdr:row>
          <xdr:rowOff>28575</xdr:rowOff>
        </xdr:from>
        <xdr:to>
          <xdr:col>7</xdr:col>
          <xdr:colOff>714375</xdr:colOff>
          <xdr:row>17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17</xdr:row>
          <xdr:rowOff>28575</xdr:rowOff>
        </xdr:from>
        <xdr:to>
          <xdr:col>9</xdr:col>
          <xdr:colOff>714375</xdr:colOff>
          <xdr:row>17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20</xdr:row>
          <xdr:rowOff>28575</xdr:rowOff>
        </xdr:from>
        <xdr:to>
          <xdr:col>4</xdr:col>
          <xdr:colOff>714375</xdr:colOff>
          <xdr:row>20</xdr:row>
          <xdr:rowOff>161925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20</xdr:row>
          <xdr:rowOff>28575</xdr:rowOff>
        </xdr:from>
        <xdr:to>
          <xdr:col>6</xdr:col>
          <xdr:colOff>714375</xdr:colOff>
          <xdr:row>20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29</xdr:row>
          <xdr:rowOff>28575</xdr:rowOff>
        </xdr:from>
        <xdr:to>
          <xdr:col>4</xdr:col>
          <xdr:colOff>714375</xdr:colOff>
          <xdr:row>29</xdr:row>
          <xdr:rowOff>161925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29</xdr:row>
          <xdr:rowOff>28575</xdr:rowOff>
        </xdr:from>
        <xdr:to>
          <xdr:col>6</xdr:col>
          <xdr:colOff>714375</xdr:colOff>
          <xdr:row>29</xdr:row>
          <xdr:rowOff>161925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29</xdr:row>
          <xdr:rowOff>28575</xdr:rowOff>
        </xdr:from>
        <xdr:to>
          <xdr:col>8</xdr:col>
          <xdr:colOff>714375</xdr:colOff>
          <xdr:row>29</xdr:row>
          <xdr:rowOff>161925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29</xdr:row>
          <xdr:rowOff>28575</xdr:rowOff>
        </xdr:from>
        <xdr:to>
          <xdr:col>10</xdr:col>
          <xdr:colOff>714375</xdr:colOff>
          <xdr:row>29</xdr:row>
          <xdr:rowOff>161925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29</xdr:row>
          <xdr:rowOff>28575</xdr:rowOff>
        </xdr:from>
        <xdr:to>
          <xdr:col>2</xdr:col>
          <xdr:colOff>714375</xdr:colOff>
          <xdr:row>29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32</xdr:row>
          <xdr:rowOff>28575</xdr:rowOff>
        </xdr:from>
        <xdr:to>
          <xdr:col>10</xdr:col>
          <xdr:colOff>714375</xdr:colOff>
          <xdr:row>32</xdr:row>
          <xdr:rowOff>161925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33</xdr:row>
          <xdr:rowOff>28575</xdr:rowOff>
        </xdr:from>
        <xdr:to>
          <xdr:col>10</xdr:col>
          <xdr:colOff>714375</xdr:colOff>
          <xdr:row>33</xdr:row>
          <xdr:rowOff>161925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34</xdr:row>
          <xdr:rowOff>28575</xdr:rowOff>
        </xdr:from>
        <xdr:to>
          <xdr:col>10</xdr:col>
          <xdr:colOff>714375</xdr:colOff>
          <xdr:row>34</xdr:row>
          <xdr:rowOff>161925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35</xdr:row>
          <xdr:rowOff>28575</xdr:rowOff>
        </xdr:from>
        <xdr:to>
          <xdr:col>10</xdr:col>
          <xdr:colOff>714375</xdr:colOff>
          <xdr:row>35</xdr:row>
          <xdr:rowOff>161925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36</xdr:row>
          <xdr:rowOff>28575</xdr:rowOff>
        </xdr:from>
        <xdr:to>
          <xdr:col>10</xdr:col>
          <xdr:colOff>714375</xdr:colOff>
          <xdr:row>36</xdr:row>
          <xdr:rowOff>161925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38</xdr:row>
          <xdr:rowOff>28575</xdr:rowOff>
        </xdr:from>
        <xdr:to>
          <xdr:col>10</xdr:col>
          <xdr:colOff>714375</xdr:colOff>
          <xdr:row>38</xdr:row>
          <xdr:rowOff>161925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40</xdr:row>
          <xdr:rowOff>28575</xdr:rowOff>
        </xdr:from>
        <xdr:to>
          <xdr:col>10</xdr:col>
          <xdr:colOff>714375</xdr:colOff>
          <xdr:row>40</xdr:row>
          <xdr:rowOff>161925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43</xdr:row>
          <xdr:rowOff>28575</xdr:rowOff>
        </xdr:from>
        <xdr:to>
          <xdr:col>10</xdr:col>
          <xdr:colOff>714375</xdr:colOff>
          <xdr:row>43</xdr:row>
          <xdr:rowOff>161925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45</xdr:row>
          <xdr:rowOff>28575</xdr:rowOff>
        </xdr:from>
        <xdr:to>
          <xdr:col>10</xdr:col>
          <xdr:colOff>714375</xdr:colOff>
          <xdr:row>45</xdr:row>
          <xdr:rowOff>161925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59</xdr:row>
          <xdr:rowOff>28575</xdr:rowOff>
        </xdr:from>
        <xdr:to>
          <xdr:col>8</xdr:col>
          <xdr:colOff>714375</xdr:colOff>
          <xdr:row>59</xdr:row>
          <xdr:rowOff>161925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24</xdr:row>
          <xdr:rowOff>28575</xdr:rowOff>
        </xdr:from>
        <xdr:to>
          <xdr:col>4</xdr:col>
          <xdr:colOff>714375</xdr:colOff>
          <xdr:row>24</xdr:row>
          <xdr:rowOff>161925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24</xdr:row>
          <xdr:rowOff>28575</xdr:rowOff>
        </xdr:from>
        <xdr:to>
          <xdr:col>2</xdr:col>
          <xdr:colOff>714375</xdr:colOff>
          <xdr:row>24</xdr:row>
          <xdr:rowOff>161925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24</xdr:row>
          <xdr:rowOff>28575</xdr:rowOff>
        </xdr:from>
        <xdr:to>
          <xdr:col>6</xdr:col>
          <xdr:colOff>714375</xdr:colOff>
          <xdr:row>24</xdr:row>
          <xdr:rowOff>161925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24</xdr:row>
          <xdr:rowOff>19050</xdr:rowOff>
        </xdr:from>
        <xdr:to>
          <xdr:col>8</xdr:col>
          <xdr:colOff>714375</xdr:colOff>
          <xdr:row>24</xdr:row>
          <xdr:rowOff>152400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56</xdr:row>
          <xdr:rowOff>28575</xdr:rowOff>
        </xdr:from>
        <xdr:to>
          <xdr:col>8</xdr:col>
          <xdr:colOff>714375</xdr:colOff>
          <xdr:row>56</xdr:row>
          <xdr:rowOff>161925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15</xdr:row>
          <xdr:rowOff>28575</xdr:rowOff>
        </xdr:from>
        <xdr:to>
          <xdr:col>5</xdr:col>
          <xdr:colOff>714375</xdr:colOff>
          <xdr:row>15</xdr:row>
          <xdr:rowOff>161925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15</xdr:row>
          <xdr:rowOff>28575</xdr:rowOff>
        </xdr:from>
        <xdr:to>
          <xdr:col>7</xdr:col>
          <xdr:colOff>714375</xdr:colOff>
          <xdr:row>15</xdr:row>
          <xdr:rowOff>161925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2</xdr:row>
          <xdr:rowOff>28575</xdr:rowOff>
        </xdr:from>
        <xdr:to>
          <xdr:col>3</xdr:col>
          <xdr:colOff>714375</xdr:colOff>
          <xdr:row>2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990600</xdr:colOff>
      <xdr:row>4</xdr:row>
      <xdr:rowOff>0</xdr:rowOff>
    </xdr:from>
    <xdr:to>
      <xdr:col>12</xdr:col>
      <xdr:colOff>0</xdr:colOff>
      <xdr:row>7</xdr:row>
      <xdr:rowOff>99198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790575"/>
          <a:ext cx="1123950" cy="6706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oend01fs12\EngenhariaMT\09_Fontes%20Alternativas%20de%20Energia\2_Planilhas%20-%20GD\1_Controle%20de%20Projetos%20e%20N&#186;%20de%20cartas%20-%20G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oend01fs12\EngenhariaMT\09_Fontes%20Alternativas%20de%20Energia\2_Planilhas%20-%20GD\Anexos\Comercial%20-%20BT\Controle%20GD%20-%20(COMERCI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ontrole de GD"/>
      <sheetName val="Nº de cartas"/>
      <sheetName val="Gráficos1_Produtividade"/>
      <sheetName val="Gráficos2_Médias"/>
      <sheetName val="Gráficos3_POT"/>
      <sheetName val="Gráficos4_Demonstrativos"/>
      <sheetName val="Gráficos5_InfoEmpresas"/>
      <sheetName val="Gráficos6_ALM"/>
      <sheetName val="Ajuste"/>
      <sheetName val="ALM"/>
      <sheetName val="AV"/>
      <sheetName val="Pivô e Legenda"/>
      <sheetName val="G-Nº (Pastas)"/>
      <sheetName val="Contatos - GD"/>
    </sheetNames>
    <sheetDataSet>
      <sheetData sheetId="0"/>
      <sheetData sheetId="1">
        <row r="1">
          <cell r="C1" t="str">
            <v xml:space="preserve">                      SOB, N° Cliente ou Nome</v>
          </cell>
          <cell r="G1" t="str">
            <v>Pasta Destino:</v>
          </cell>
          <cell r="J1" t="str">
            <v>C:\Users\BR0084859636\Desktop</v>
          </cell>
          <cell r="N1" t="str">
            <v>MATERIAL TECNICO</v>
          </cell>
          <cell r="P1" t="str">
            <v>PROJETOS</v>
          </cell>
          <cell r="R1" t="str">
            <v>PLANILHAS</v>
          </cell>
          <cell r="S1" t="str">
            <v>RELATÓRIO</v>
          </cell>
          <cell r="T1" t="str">
            <v>INMETRO</v>
          </cell>
          <cell r="U1" t="str">
            <v>NORMAS</v>
          </cell>
          <cell r="W1" t="str">
            <v>CONTROLE DE PROJETOS - GERAÇÃO DISTRIBUÍDA</v>
          </cell>
          <cell r="AC1" t="str">
            <v>GERAÇÃO DISTRIBUÍDA</v>
          </cell>
          <cell r="AN1" t="str">
            <v>CONTROLE DE PROJETOS - GERAÇÃO DISTRIBUÍDA</v>
          </cell>
        </row>
        <row r="3">
          <cell r="B3" t="str">
            <v>Para utilizar as atualizações automáticas, favor abrir as planilhas em anexo no hiperlink acima (PLANILHAS).</v>
          </cell>
          <cell r="J3" t="str">
            <v>Servidor</v>
          </cell>
          <cell r="K3" t="str">
            <v>C:\\Docs</v>
          </cell>
          <cell r="N3" t="str">
            <v>Formulário</v>
          </cell>
        </row>
        <row r="4">
          <cell r="N4" t="str">
            <v>CONTROLE</v>
          </cell>
          <cell r="W4" t="str">
            <v>INFORMAÇÕES AMPLA GD</v>
          </cell>
          <cell r="AN4" t="str">
            <v>ANEXOS</v>
          </cell>
        </row>
        <row r="5">
          <cell r="B5" t="str">
            <v>A linha 6 serve como guia para se locomover horizontalmente pela planilha</v>
          </cell>
        </row>
        <row r="6">
          <cell r="G6" t="str">
            <v>Datas</v>
          </cell>
          <cell r="N6" t="str">
            <v>Status e Indices</v>
          </cell>
          <cell r="R6" t="str">
            <v>Dados preenchidos na emissão do parecer</v>
          </cell>
          <cell r="W6" t="str">
            <v>Informações AMPLA GD - Pré Análise Técnica</v>
          </cell>
          <cell r="AC6" t="str">
            <v>Estado da Ordem</v>
          </cell>
          <cell r="AD6" t="str">
            <v>Informações AMPLA GD - Pós Análise Técnica</v>
          </cell>
          <cell r="AN6" t="str">
            <v>Observações</v>
          </cell>
          <cell r="AO6" t="str">
            <v>Equipamentos</v>
          </cell>
          <cell r="AQ6" t="str">
            <v>Dados retroativos</v>
          </cell>
          <cell r="AU6" t="str">
            <v>Dados Planejamento</v>
          </cell>
        </row>
        <row r="7">
          <cell r="B7" t="str">
            <v>Nº Ordem</v>
          </cell>
          <cell r="C7" t="str">
            <v>Nº Cliente</v>
          </cell>
          <cell r="D7" t="str">
            <v xml:space="preserve">Nome do Cliente </v>
          </cell>
          <cell r="E7" t="str">
            <v>Pot Gera (kW)</v>
          </cell>
          <cell r="F7" t="str">
            <v>Pot Gera (kW) Grafic</v>
          </cell>
          <cell r="G7" t="str">
            <v>Data Abertura SYNERGIA</v>
          </cell>
          <cell r="H7" t="str">
            <v>Mês Abertura</v>
          </cell>
          <cell r="I7" t="str">
            <v>Ano Abertura</v>
          </cell>
          <cell r="J7" t="str">
            <v>Data Retorno SYNERGIA</v>
          </cell>
          <cell r="K7" t="str">
            <v>DATA RETORNO A.T (E-MAIL)</v>
          </cell>
          <cell r="L7" t="str">
            <v>Mês Entrega</v>
          </cell>
          <cell r="M7" t="str">
            <v>Ano Entrega</v>
          </cell>
          <cell r="N7" t="str">
            <v>Dias em Análise Técnica</v>
          </cell>
          <cell r="O7" t="str">
            <v>Status</v>
          </cell>
          <cell r="P7" t="str">
            <v>Tempo Parecer e Notificação</v>
          </cell>
          <cell r="Q7" t="str">
            <v>Tempo Total Parecer</v>
          </cell>
          <cell r="R7" t="str">
            <v>Analista</v>
          </cell>
          <cell r="S7" t="str">
            <v>Parecer</v>
          </cell>
          <cell r="T7" t="str">
            <v>Data do Parecer</v>
          </cell>
          <cell r="U7" t="str">
            <v>Mês Parecer</v>
          </cell>
          <cell r="V7" t="str">
            <v>Ano Parecer</v>
          </cell>
          <cell r="W7" t="str">
            <v>Base</v>
          </cell>
          <cell r="X7" t="str">
            <v>Norma Técnica Vigente</v>
          </cell>
          <cell r="Y7" t="str">
            <v>Tipo de Geração</v>
          </cell>
          <cell r="Z7" t="str">
            <v>Com Obra?</v>
          </cell>
          <cell r="AA7" t="str">
            <v>Tipo de Ligação</v>
          </cell>
          <cell r="AB7" t="str">
            <v>Classe da Ligação</v>
          </cell>
          <cell r="AC7" t="str">
            <v>Estado da Ordem</v>
          </cell>
          <cell r="AD7" t="str">
            <v>Coord Geo Latitude</v>
          </cell>
          <cell r="AE7" t="str">
            <v>Coord Geo Longitude</v>
          </cell>
          <cell r="AF7" t="str">
            <v>Cliente conectado?</v>
          </cell>
          <cell r="AG7" t="str">
            <v>Data de Ligação - GD</v>
          </cell>
          <cell r="AH7" t="str">
            <v>Enquadramento</v>
          </cell>
          <cell r="AI7" t="str">
            <v>UC'S - % Crédito</v>
          </cell>
          <cell r="AJ7" t="str">
            <v>Data Estado Final/Cancel</v>
          </cell>
          <cell r="AK7" t="str">
            <v>Mês Final/Cancel</v>
          </cell>
          <cell r="AL7" t="str">
            <v>Ano Final/Cancel</v>
          </cell>
          <cell r="AM7" t="str">
            <v>Empresa</v>
          </cell>
          <cell r="AN7" t="str">
            <v>OBS</v>
          </cell>
          <cell r="AO7" t="str">
            <v>Módulo</v>
          </cell>
          <cell r="AP7" t="str">
            <v>Inversor</v>
          </cell>
          <cell r="AQ7" t="str">
            <v>Nº da Análise</v>
          </cell>
          <cell r="AR7" t="str">
            <v>Dias - Pendência cliente</v>
          </cell>
          <cell r="AS7" t="str">
            <v>Tempo Ordem</v>
          </cell>
          <cell r="AT7" t="str">
            <v>Motivo(s) da Reprovação</v>
          </cell>
          <cell r="AU7" t="str">
            <v>ALM</v>
          </cell>
          <cell r="AV7" t="str">
            <v>TR</v>
          </cell>
          <cell r="AW7" t="str">
            <v>Pot</v>
          </cell>
          <cell r="AX7" t="str">
            <v>Condutor (BT)</v>
          </cell>
          <cell r="AY7" t="str">
            <v>Distância (Km)</v>
          </cell>
          <cell r="AZ7" t="str">
            <v>∆V (%) - V</v>
          </cell>
          <cell r="BA7" t="str">
            <v>Condutor (MT)</v>
          </cell>
          <cell r="BB7" t="str">
            <v>Distância (Km)</v>
          </cell>
          <cell r="BC7" t="str">
            <v>∆V (%) - kV</v>
          </cell>
        </row>
        <row r="8">
          <cell r="B8" t="str">
            <v>A011200364</v>
          </cell>
          <cell r="C8">
            <v>226770</v>
          </cell>
          <cell r="D8" t="str">
            <v>MATEUS AFONSO CHAVES</v>
          </cell>
          <cell r="E8">
            <v>2.08</v>
          </cell>
          <cell r="F8" t="str">
            <v>0</v>
          </cell>
          <cell r="G8">
            <v>41446</v>
          </cell>
          <cell r="H8" t="str">
            <v>JUN</v>
          </cell>
          <cell r="I8">
            <v>2013</v>
          </cell>
          <cell r="J8">
            <v>41446</v>
          </cell>
          <cell r="K8">
            <v>41446</v>
          </cell>
          <cell r="L8" t="str">
            <v>JUN</v>
          </cell>
          <cell r="M8">
            <v>2013</v>
          </cell>
          <cell r="N8" t="str">
            <v>-</v>
          </cell>
          <cell r="O8" t="str">
            <v>CANCELADO</v>
          </cell>
          <cell r="P8">
            <v>20</v>
          </cell>
          <cell r="Q8">
            <v>21</v>
          </cell>
          <cell r="R8" t="str">
            <v>Vanderlei</v>
          </cell>
          <cell r="S8" t="str">
            <v>REPROVADO</v>
          </cell>
          <cell r="T8">
            <v>41466</v>
          </cell>
          <cell r="U8" t="str">
            <v>JUL</v>
          </cell>
          <cell r="V8">
            <v>2013</v>
          </cell>
          <cell r="W8" t="str">
            <v>RESENDE</v>
          </cell>
          <cell r="X8" t="str">
            <v>ETA-020 R-1</v>
          </cell>
          <cell r="Y8" t="str">
            <v>MICRO</v>
          </cell>
          <cell r="Z8" t="str">
            <v>NÃO</v>
          </cell>
          <cell r="AA8" t="str">
            <v>BT - 2Ø</v>
          </cell>
          <cell r="AB8" t="str">
            <v>Residencial</v>
          </cell>
          <cell r="AC8" t="str">
            <v>ORDEM FINALIZADA</v>
          </cell>
          <cell r="AD8" t="str">
            <v>-22.471474</v>
          </cell>
          <cell r="AE8" t="str">
            <v>-44.452748</v>
          </cell>
          <cell r="AF8" t="str">
            <v>NÃO</v>
          </cell>
          <cell r="AJ8" t="str">
            <v>14/02/2014</v>
          </cell>
          <cell r="AK8" t="str">
            <v>FEV</v>
          </cell>
          <cell r="AL8">
            <v>2014</v>
          </cell>
          <cell r="AM8" t="str">
            <v>Igor Chaves</v>
          </cell>
          <cell r="AQ8">
            <v>1</v>
          </cell>
          <cell r="AR8" t="str">
            <v/>
          </cell>
          <cell r="AS8">
            <v>238</v>
          </cell>
          <cell r="AU8" t="str">
            <v>RSD02</v>
          </cell>
          <cell r="AV8" t="str">
            <v>01912</v>
          </cell>
          <cell r="AW8">
            <v>45</v>
          </cell>
          <cell r="AX8" t="str">
            <v>3# PR 1kV 3x150(70)mm²AL</v>
          </cell>
          <cell r="AY8">
            <v>0.53</v>
          </cell>
          <cell r="BA8" t="str">
            <v>3# CA 2 AWG</v>
          </cell>
          <cell r="BB8">
            <v>1</v>
          </cell>
          <cell r="BC8" t="str">
            <v>0</v>
          </cell>
        </row>
        <row r="9">
          <cell r="B9" t="str">
            <v>A011331332</v>
          </cell>
          <cell r="C9">
            <v>4307439</v>
          </cell>
          <cell r="D9" t="str">
            <v>ELMO CORDEIRO RIBEIRO</v>
          </cell>
          <cell r="E9">
            <v>2.2999999999999998</v>
          </cell>
          <cell r="F9">
            <v>2.2999999999999998</v>
          </cell>
          <cell r="G9">
            <v>41472</v>
          </cell>
          <cell r="H9" t="str">
            <v>JUL</v>
          </cell>
          <cell r="I9">
            <v>2013</v>
          </cell>
          <cell r="J9">
            <v>41472</v>
          </cell>
          <cell r="K9">
            <v>41472</v>
          </cell>
          <cell r="L9" t="str">
            <v>JUL</v>
          </cell>
          <cell r="M9">
            <v>2013</v>
          </cell>
          <cell r="N9" t="str">
            <v>-</v>
          </cell>
          <cell r="O9" t="str">
            <v>CONCLUÍDO</v>
          </cell>
          <cell r="P9">
            <v>364</v>
          </cell>
          <cell r="Q9">
            <v>364</v>
          </cell>
          <cell r="R9" t="str">
            <v>Vanderlei</v>
          </cell>
          <cell r="S9" t="str">
            <v>APROVADO</v>
          </cell>
          <cell r="T9">
            <v>41836</v>
          </cell>
          <cell r="U9" t="str">
            <v>JUL</v>
          </cell>
          <cell r="V9">
            <v>2014</v>
          </cell>
          <cell r="W9" t="str">
            <v>SÃO GONÇALO</v>
          </cell>
          <cell r="X9" t="str">
            <v>ETA-020 R-1</v>
          </cell>
          <cell r="Y9" t="str">
            <v>MICRO</v>
          </cell>
          <cell r="Z9" t="str">
            <v>NÃO</v>
          </cell>
          <cell r="AA9" t="str">
            <v>BT - 3Ø</v>
          </cell>
          <cell r="AB9" t="str">
            <v>Residencial</v>
          </cell>
          <cell r="AC9" t="str">
            <v>ORDEM FINALIZADA</v>
          </cell>
          <cell r="AD9" t="str">
            <v>-22.826463</v>
          </cell>
          <cell r="AE9" t="str">
            <v>-42.999302</v>
          </cell>
          <cell r="AF9" t="str">
            <v>SIM</v>
          </cell>
          <cell r="AG9">
            <v>41845</v>
          </cell>
          <cell r="AJ9" t="str">
            <v>25/07/2014</v>
          </cell>
          <cell r="AK9" t="str">
            <v>JUL</v>
          </cell>
          <cell r="AL9">
            <v>2014</v>
          </cell>
          <cell r="AM9" t="str">
            <v>Solar Energy do Brasil</v>
          </cell>
          <cell r="AQ9">
            <v>1</v>
          </cell>
          <cell r="AR9" t="str">
            <v/>
          </cell>
          <cell r="AS9">
            <v>373</v>
          </cell>
          <cell r="AU9" t="str">
            <v>ALC05</v>
          </cell>
          <cell r="AV9" t="str">
            <v>SG92777</v>
          </cell>
          <cell r="AW9">
            <v>30</v>
          </cell>
          <cell r="AX9" t="str">
            <v>3# CU-ISOL 1,5 mm²</v>
          </cell>
          <cell r="AY9">
            <v>0.24199999999999999</v>
          </cell>
          <cell r="BA9" t="str">
            <v>3# CA 2 AWG</v>
          </cell>
          <cell r="BB9">
            <v>0.46</v>
          </cell>
        </row>
        <row r="10">
          <cell r="B10" t="str">
            <v>A011531460</v>
          </cell>
          <cell r="C10">
            <v>3626273</v>
          </cell>
          <cell r="D10" t="str">
            <v>JONESON CARNEIRO DE AZEVEDO</v>
          </cell>
          <cell r="E10">
            <v>0.22</v>
          </cell>
          <cell r="F10" t="str">
            <v>0</v>
          </cell>
          <cell r="G10">
            <v>41512</v>
          </cell>
          <cell r="H10" t="str">
            <v>-</v>
          </cell>
          <cell r="I10" t="str">
            <v>-</v>
          </cell>
          <cell r="J10">
            <v>41512</v>
          </cell>
          <cell r="K10">
            <v>41512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CANCELADO</v>
          </cell>
          <cell r="P10" t="str">
            <v>-</v>
          </cell>
          <cell r="Q10" t="str">
            <v>-</v>
          </cell>
          <cell r="S10" t="str">
            <v>ING. INDEVIDO</v>
          </cell>
          <cell r="U10" t="str">
            <v>-</v>
          </cell>
          <cell r="V10" t="str">
            <v>-</v>
          </cell>
          <cell r="X10" t="str">
            <v>-</v>
          </cell>
          <cell r="Y10" t="str">
            <v>-</v>
          </cell>
          <cell r="AC10" t="str">
            <v>ORDEM FINALIZADA</v>
          </cell>
          <cell r="AF10" t="str">
            <v/>
          </cell>
          <cell r="AJ10" t="str">
            <v>11/04/2014</v>
          </cell>
          <cell r="AK10" t="str">
            <v>-</v>
          </cell>
          <cell r="AL10" t="str">
            <v>-</v>
          </cell>
          <cell r="AQ10" t="str">
            <v>-</v>
          </cell>
          <cell r="AR10" t="str">
            <v/>
          </cell>
          <cell r="AS10" t="str">
            <v>-</v>
          </cell>
          <cell r="AU10" t="str">
            <v>-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-</v>
          </cell>
          <cell r="BA10" t="str">
            <v>-</v>
          </cell>
          <cell r="BB10" t="str">
            <v>-</v>
          </cell>
        </row>
        <row r="11">
          <cell r="B11" t="str">
            <v>A012769600</v>
          </cell>
          <cell r="C11">
            <v>3626273</v>
          </cell>
          <cell r="D11" t="str">
            <v>JONESON CARNEIRO DE AZEVEDO</v>
          </cell>
          <cell r="E11">
            <v>0.22</v>
          </cell>
          <cell r="F11">
            <v>0.22</v>
          </cell>
          <cell r="G11">
            <v>41512</v>
          </cell>
          <cell r="H11" t="str">
            <v>AGO</v>
          </cell>
          <cell r="I11">
            <v>2013</v>
          </cell>
          <cell r="J11">
            <v>41512</v>
          </cell>
          <cell r="K11">
            <v>41512</v>
          </cell>
          <cell r="L11" t="str">
            <v>AGO</v>
          </cell>
          <cell r="M11">
            <v>2013</v>
          </cell>
          <cell r="N11" t="str">
            <v>-</v>
          </cell>
          <cell r="O11" t="str">
            <v>CONCLUÍDO</v>
          </cell>
          <cell r="P11">
            <v>219</v>
          </cell>
          <cell r="Q11">
            <v>219</v>
          </cell>
          <cell r="R11" t="str">
            <v>Vanderlei</v>
          </cell>
          <cell r="S11" t="str">
            <v>APROVADO</v>
          </cell>
          <cell r="T11">
            <v>41731</v>
          </cell>
          <cell r="U11" t="str">
            <v>ABR</v>
          </cell>
          <cell r="V11">
            <v>2014</v>
          </cell>
          <cell r="W11" t="str">
            <v>CABO FRIO</v>
          </cell>
          <cell r="X11" t="str">
            <v>ETA-020 R-1</v>
          </cell>
          <cell r="Y11" t="str">
            <v>MICRO</v>
          </cell>
          <cell r="Z11" t="str">
            <v>NÃO</v>
          </cell>
          <cell r="AA11" t="str">
            <v>BT - 2Ø</v>
          </cell>
          <cell r="AB11" t="str">
            <v>Residencial</v>
          </cell>
          <cell r="AC11" t="str">
            <v>ORDEM FINALIZADA</v>
          </cell>
          <cell r="AD11" t="str">
            <v>-22.912777</v>
          </cell>
          <cell r="AE11" t="str">
            <v>-43.081891</v>
          </cell>
          <cell r="AF11" t="str">
            <v>SIM</v>
          </cell>
          <cell r="AG11">
            <v>41745</v>
          </cell>
          <cell r="AJ11">
            <v>41745</v>
          </cell>
          <cell r="AK11" t="str">
            <v>ABR</v>
          </cell>
          <cell r="AL11">
            <v>2014</v>
          </cell>
          <cell r="AM11" t="str">
            <v>Joneson C de Azevedo</v>
          </cell>
          <cell r="AN11" t="str">
            <v>Ordem fora da base de GD</v>
          </cell>
          <cell r="AQ11">
            <v>1</v>
          </cell>
          <cell r="AR11" t="str">
            <v/>
          </cell>
          <cell r="AS11">
            <v>233</v>
          </cell>
          <cell r="AU11" t="str">
            <v>POC07</v>
          </cell>
          <cell r="AV11" t="str">
            <v>CF48412</v>
          </cell>
          <cell r="AW11">
            <v>25</v>
          </cell>
          <cell r="AX11" t="str">
            <v>2# CA 2 AWG (CA 2 AWG)</v>
          </cell>
          <cell r="AY11">
            <v>0.90100000000000002</v>
          </cell>
          <cell r="BA11" t="str">
            <v>1# AAAC 25 mm²</v>
          </cell>
          <cell r="BB11">
            <v>13.11</v>
          </cell>
        </row>
        <row r="12">
          <cell r="B12" t="str">
            <v>A011815850</v>
          </cell>
          <cell r="C12">
            <v>1330847</v>
          </cell>
          <cell r="D12" t="str">
            <v>LUIZ SERGIO BOUHID</v>
          </cell>
          <cell r="E12">
            <v>5</v>
          </cell>
          <cell r="F12">
            <v>5</v>
          </cell>
          <cell r="G12">
            <v>41569</v>
          </cell>
          <cell r="H12" t="str">
            <v>OUT</v>
          </cell>
          <cell r="I12">
            <v>2013</v>
          </cell>
          <cell r="J12">
            <v>41569</v>
          </cell>
          <cell r="K12">
            <v>41569</v>
          </cell>
          <cell r="L12" t="str">
            <v>OUT</v>
          </cell>
          <cell r="M12">
            <v>2013</v>
          </cell>
          <cell r="N12" t="str">
            <v>-</v>
          </cell>
          <cell r="O12" t="str">
            <v>CANCELADO</v>
          </cell>
          <cell r="P12">
            <v>20</v>
          </cell>
          <cell r="Q12">
            <v>20</v>
          </cell>
          <cell r="R12" t="str">
            <v>Vanderlei</v>
          </cell>
          <cell r="S12" t="str">
            <v>REPROVADO</v>
          </cell>
          <cell r="T12">
            <v>41589</v>
          </cell>
          <cell r="U12" t="str">
            <v>NOV</v>
          </cell>
          <cell r="V12">
            <v>2013</v>
          </cell>
          <cell r="W12" t="str">
            <v>TERESÓPOLIS</v>
          </cell>
          <cell r="X12" t="str">
            <v>ETA-020 R-1</v>
          </cell>
          <cell r="Y12" t="str">
            <v>MICRO</v>
          </cell>
          <cell r="Z12" t="str">
            <v>NÃO</v>
          </cell>
          <cell r="AA12" t="str">
            <v>BT - 3Ø</v>
          </cell>
          <cell r="AB12" t="str">
            <v>Residencial</v>
          </cell>
          <cell r="AC12" t="str">
            <v>ORDEM FINALIZADA</v>
          </cell>
          <cell r="AF12" t="str">
            <v>NÃO</v>
          </cell>
          <cell r="AJ12" t="str">
            <v>16/07/2014</v>
          </cell>
          <cell r="AK12" t="str">
            <v>JUL</v>
          </cell>
          <cell r="AL12">
            <v>2014</v>
          </cell>
          <cell r="AN12" t="str">
            <v>Finalizada 16/07/2014 - Clt não atendido</v>
          </cell>
          <cell r="AQ12">
            <v>1</v>
          </cell>
          <cell r="AR12" t="str">
            <v/>
          </cell>
          <cell r="AS12">
            <v>267</v>
          </cell>
          <cell r="AU12" t="str">
            <v>TRB03</v>
          </cell>
          <cell r="AV12" t="str">
            <v>TE61510</v>
          </cell>
          <cell r="AW12">
            <v>15</v>
          </cell>
          <cell r="AX12" t="str">
            <v>3# CA 4 AWG (CA 4 AWG)</v>
          </cell>
          <cell r="AY12">
            <v>0.20619999999999999</v>
          </cell>
          <cell r="BA12" t="str">
            <v>3# CA 4 AWG</v>
          </cell>
          <cell r="BB12">
            <v>20.21745774609121</v>
          </cell>
        </row>
        <row r="13">
          <cell r="B13" t="str">
            <v>A012435546</v>
          </cell>
          <cell r="C13">
            <v>226770</v>
          </cell>
          <cell r="D13" t="str">
            <v>MATEUS AFONSO CHAVES</v>
          </cell>
          <cell r="E13">
            <v>2.08</v>
          </cell>
          <cell r="F13">
            <v>2.08</v>
          </cell>
          <cell r="G13">
            <v>41446</v>
          </cell>
          <cell r="H13" t="str">
            <v>JUN</v>
          </cell>
          <cell r="I13">
            <v>2013</v>
          </cell>
          <cell r="J13">
            <v>41582</v>
          </cell>
          <cell r="K13">
            <v>41582</v>
          </cell>
          <cell r="L13" t="str">
            <v>NOV</v>
          </cell>
          <cell r="M13">
            <v>2013</v>
          </cell>
          <cell r="N13" t="str">
            <v>-</v>
          </cell>
          <cell r="O13" t="str">
            <v>CONCLUÍDO</v>
          </cell>
          <cell r="P13">
            <v>105</v>
          </cell>
          <cell r="Q13">
            <v>105</v>
          </cell>
          <cell r="R13" t="str">
            <v>Vanderlei</v>
          </cell>
          <cell r="S13" t="str">
            <v>APROVADO</v>
          </cell>
          <cell r="T13">
            <v>41687</v>
          </cell>
          <cell r="U13" t="str">
            <v>FEV</v>
          </cell>
          <cell r="V13">
            <v>2014</v>
          </cell>
          <cell r="W13" t="str">
            <v>RESENDE</v>
          </cell>
          <cell r="X13" t="str">
            <v>ETA-020 R-1</v>
          </cell>
          <cell r="Y13" t="str">
            <v>MICRO</v>
          </cell>
          <cell r="Z13" t="str">
            <v>NÃO</v>
          </cell>
          <cell r="AA13" t="str">
            <v>BT - 2Ø</v>
          </cell>
          <cell r="AB13" t="str">
            <v>Residencial</v>
          </cell>
          <cell r="AC13" t="str">
            <v>ORDEM FINALIZADA</v>
          </cell>
          <cell r="AD13" t="str">
            <v>-22.471474</v>
          </cell>
          <cell r="AE13" t="str">
            <v>-44.452748</v>
          </cell>
          <cell r="AF13" t="str">
            <v>SIM</v>
          </cell>
          <cell r="AG13">
            <v>41687</v>
          </cell>
          <cell r="AJ13">
            <v>41687</v>
          </cell>
          <cell r="AK13" t="str">
            <v>FEV</v>
          </cell>
          <cell r="AL13">
            <v>2014</v>
          </cell>
          <cell r="AN13" t="str">
            <v>Ordem fora da base de GD</v>
          </cell>
          <cell r="AQ13">
            <v>1</v>
          </cell>
          <cell r="AR13" t="str">
            <v/>
          </cell>
          <cell r="AS13">
            <v>241</v>
          </cell>
          <cell r="AU13" t="str">
            <v>RSD02</v>
          </cell>
          <cell r="AV13" t="str">
            <v>01912</v>
          </cell>
          <cell r="AW13">
            <v>45</v>
          </cell>
          <cell r="AX13" t="str">
            <v>3# PR 1kV 3x150(70)mm²AL</v>
          </cell>
          <cell r="AY13">
            <v>0.53</v>
          </cell>
          <cell r="BA13" t="str">
            <v>3# CA 2 AWG</v>
          </cell>
          <cell r="BB13">
            <v>1</v>
          </cell>
        </row>
        <row r="14">
          <cell r="B14" t="str">
            <v>A011200364</v>
          </cell>
          <cell r="C14">
            <v>226770</v>
          </cell>
          <cell r="D14" t="str">
            <v>MATEUS AFONSO CHAVES</v>
          </cell>
          <cell r="E14">
            <v>2.08</v>
          </cell>
          <cell r="F14">
            <v>2.08</v>
          </cell>
          <cell r="G14">
            <v>41446</v>
          </cell>
          <cell r="H14" t="str">
            <v>JUN</v>
          </cell>
          <cell r="I14">
            <v>2013</v>
          </cell>
          <cell r="J14">
            <v>41582</v>
          </cell>
          <cell r="K14">
            <v>41582</v>
          </cell>
          <cell r="L14" t="str">
            <v>NOV</v>
          </cell>
          <cell r="M14">
            <v>2013</v>
          </cell>
          <cell r="N14" t="str">
            <v>-</v>
          </cell>
          <cell r="O14" t="str">
            <v>CANCELADO</v>
          </cell>
          <cell r="P14">
            <v>1</v>
          </cell>
          <cell r="Q14">
            <v>21</v>
          </cell>
          <cell r="R14" t="str">
            <v>Vanderlei</v>
          </cell>
          <cell r="S14" t="str">
            <v>APROVADO</v>
          </cell>
          <cell r="T14">
            <v>41583</v>
          </cell>
          <cell r="U14" t="str">
            <v>NOV</v>
          </cell>
          <cell r="V14">
            <v>2013</v>
          </cell>
          <cell r="W14" t="str">
            <v xml:space="preserve"> RESENDE     </v>
          </cell>
          <cell r="X14" t="str">
            <v>ETA-020 R-1</v>
          </cell>
          <cell r="Y14" t="str">
            <v>MICRO</v>
          </cell>
          <cell r="Z14" t="str">
            <v>NÃO</v>
          </cell>
          <cell r="AA14" t="str">
            <v>BT - 2Ø</v>
          </cell>
          <cell r="AB14" t="str">
            <v>Residencial</v>
          </cell>
          <cell r="AC14" t="str">
            <v>ORDEM FINALIZADA</v>
          </cell>
          <cell r="AD14" t="str">
            <v>-22.471474</v>
          </cell>
          <cell r="AE14" t="str">
            <v>-44.452748</v>
          </cell>
          <cell r="AF14" t="str">
            <v>NÃO</v>
          </cell>
          <cell r="AG14" t="str">
            <v/>
          </cell>
          <cell r="AJ14" t="str">
            <v>14/02/2014</v>
          </cell>
          <cell r="AK14" t="str">
            <v>FEV</v>
          </cell>
          <cell r="AL14">
            <v>2014</v>
          </cell>
          <cell r="AM14" t="str">
            <v>Igor Chaves</v>
          </cell>
          <cell r="AQ14">
            <v>2</v>
          </cell>
          <cell r="AR14" t="str">
            <v/>
          </cell>
          <cell r="AS14">
            <v>238</v>
          </cell>
          <cell r="AU14" t="str">
            <v>RSD02</v>
          </cell>
          <cell r="AV14" t="str">
            <v>01912</v>
          </cell>
          <cell r="AW14">
            <v>45</v>
          </cell>
          <cell r="AX14" t="str">
            <v>3# PR 1kV 3x150(70)mm²AL</v>
          </cell>
          <cell r="AY14">
            <v>0.53</v>
          </cell>
          <cell r="BA14" t="str">
            <v>3# CA 2 AWG</v>
          </cell>
          <cell r="BB14">
            <v>1</v>
          </cell>
        </row>
        <row r="15">
          <cell r="B15" t="str">
            <v>A011905013</v>
          </cell>
          <cell r="C15">
            <v>413315</v>
          </cell>
          <cell r="D15" t="str">
            <v xml:space="preserve">HELCIO CAPUCCI BASTOS         </v>
          </cell>
          <cell r="E15">
            <v>1</v>
          </cell>
          <cell r="F15">
            <v>1</v>
          </cell>
          <cell r="G15">
            <v>41589</v>
          </cell>
          <cell r="H15" t="str">
            <v>NOV</v>
          </cell>
          <cell r="I15">
            <v>2013</v>
          </cell>
          <cell r="J15">
            <v>41836</v>
          </cell>
          <cell r="K15">
            <v>41589</v>
          </cell>
          <cell r="L15" t="str">
            <v>NOV</v>
          </cell>
          <cell r="M15">
            <v>2013</v>
          </cell>
          <cell r="N15" t="str">
            <v>-</v>
          </cell>
          <cell r="O15" t="str">
            <v>CANCELADO</v>
          </cell>
          <cell r="P15">
            <v>247</v>
          </cell>
          <cell r="Q15">
            <v>247</v>
          </cell>
          <cell r="R15" t="str">
            <v>Vanderlei</v>
          </cell>
          <cell r="S15" t="str">
            <v>REPROVADO</v>
          </cell>
          <cell r="T15">
            <v>41836</v>
          </cell>
          <cell r="U15" t="str">
            <v>JUL</v>
          </cell>
          <cell r="V15">
            <v>2014</v>
          </cell>
          <cell r="W15" t="str">
            <v>NITERÓI</v>
          </cell>
          <cell r="X15" t="str">
            <v>ETA-020 R-1</v>
          </cell>
          <cell r="Y15" t="str">
            <v>MICRO</v>
          </cell>
          <cell r="Z15" t="str">
            <v>NÃO</v>
          </cell>
          <cell r="AA15" t="str">
            <v>BT - 3Ø</v>
          </cell>
          <cell r="AB15" t="str">
            <v>Residencial</v>
          </cell>
          <cell r="AC15" t="str">
            <v>ORDEM FINALIZADA</v>
          </cell>
          <cell r="AD15" t="str">
            <v>-22.441233</v>
          </cell>
          <cell r="AE15" t="str">
            <v>-42.989972</v>
          </cell>
          <cell r="AF15" t="str">
            <v>NÃO</v>
          </cell>
          <cell r="AJ15" t="str">
            <v>16/07/2014</v>
          </cell>
          <cell r="AK15" t="str">
            <v>JUL</v>
          </cell>
          <cell r="AL15">
            <v>2014</v>
          </cell>
          <cell r="AM15" t="str">
            <v>Hélcio C Bastos</v>
          </cell>
          <cell r="AN15" t="str">
            <v>Finalizada 16/07/2014 - Clt não atendido</v>
          </cell>
          <cell r="AQ15">
            <v>1</v>
          </cell>
          <cell r="AR15" t="str">
            <v/>
          </cell>
          <cell r="AS15">
            <v>247</v>
          </cell>
          <cell r="AU15" t="str">
            <v>TRB02</v>
          </cell>
          <cell r="AV15" t="str">
            <v>TE60270</v>
          </cell>
          <cell r="AW15" t="str">
            <v/>
          </cell>
          <cell r="AX15" t="str">
            <v>3# CU 16-1 FIO (CU 16-1 FIO)</v>
          </cell>
          <cell r="AY15">
            <v>0.40010000000000001</v>
          </cell>
          <cell r="BA15" t="str">
            <v>3# CU 16-1 FIO (CU 16-1 FIO)</v>
          </cell>
          <cell r="BB15">
            <v>4.3790954092150054</v>
          </cell>
        </row>
        <row r="16">
          <cell r="B16" t="str">
            <v>A012032867</v>
          </cell>
          <cell r="C16">
            <v>2766733</v>
          </cell>
          <cell r="D16" t="str">
            <v>OTIMA PARADA DERIVADOS DE PETR</v>
          </cell>
          <cell r="E16">
            <v>60</v>
          </cell>
          <cell r="F16">
            <v>60</v>
          </cell>
          <cell r="G16">
            <v>41614</v>
          </cell>
          <cell r="H16" t="str">
            <v>DEZ</v>
          </cell>
          <cell r="I16">
            <v>2013</v>
          </cell>
          <cell r="J16">
            <v>41614</v>
          </cell>
          <cell r="K16">
            <v>41614</v>
          </cell>
          <cell r="L16" t="str">
            <v>DEZ</v>
          </cell>
          <cell r="M16">
            <v>2013</v>
          </cell>
          <cell r="N16" t="str">
            <v>-</v>
          </cell>
          <cell r="O16" t="str">
            <v>CANCELADO</v>
          </cell>
          <cell r="P16">
            <v>62</v>
          </cell>
          <cell r="Q16">
            <v>62</v>
          </cell>
          <cell r="R16" t="str">
            <v>Vanderlei</v>
          </cell>
          <cell r="S16" t="str">
            <v>APROVADO</v>
          </cell>
          <cell r="T16">
            <v>41676</v>
          </cell>
          <cell r="U16" t="str">
            <v>FEV</v>
          </cell>
          <cell r="V16">
            <v>2014</v>
          </cell>
          <cell r="W16" t="str">
            <v>SÃO GONÇALO</v>
          </cell>
          <cell r="X16" t="str">
            <v>ETA-020 R-1</v>
          </cell>
          <cell r="Y16" t="str">
            <v>MICRO</v>
          </cell>
          <cell r="Z16" t="str">
            <v>NÃO</v>
          </cell>
          <cell r="AA16" t="str">
            <v>BT - 3Ø</v>
          </cell>
          <cell r="AB16" t="str">
            <v>Comercial</v>
          </cell>
          <cell r="AC16" t="str">
            <v>ORDEM FINALIZADA</v>
          </cell>
          <cell r="AD16" t="str">
            <v>-22.762990</v>
          </cell>
          <cell r="AE16" t="str">
            <v>-42.848440</v>
          </cell>
          <cell r="AF16" t="str">
            <v>NÃO</v>
          </cell>
          <cell r="AG16" t="str">
            <v/>
          </cell>
          <cell r="AJ16" t="str">
            <v>16/07/2014</v>
          </cell>
          <cell r="AK16" t="str">
            <v>JUL</v>
          </cell>
          <cell r="AL16">
            <v>2014</v>
          </cell>
          <cell r="AM16" t="str">
            <v>Brasil Solair</v>
          </cell>
          <cell r="AN16" t="str">
            <v>Finalizada 16/07/2014 - Clt não atendido (Não solicitou vistoria em 120 dias)</v>
          </cell>
          <cell r="AQ16">
            <v>1</v>
          </cell>
          <cell r="AR16" t="str">
            <v/>
          </cell>
          <cell r="AS16">
            <v>222</v>
          </cell>
          <cell r="AU16" t="str">
            <v>VDP06</v>
          </cell>
          <cell r="AV16" t="str">
            <v>SG57249</v>
          </cell>
          <cell r="AW16" t="str">
            <v/>
          </cell>
          <cell r="AX16" t="str">
            <v>3# PR 1kV 3x50(50)mm²AL</v>
          </cell>
          <cell r="AY16">
            <v>0.09</v>
          </cell>
          <cell r="BA16" t="str">
            <v>3# CA 2 AWG</v>
          </cell>
          <cell r="BB16">
            <v>30.656612619053192</v>
          </cell>
        </row>
        <row r="17">
          <cell r="B17" t="str">
            <v>A012354093</v>
          </cell>
          <cell r="C17">
            <v>1850032</v>
          </cell>
          <cell r="D17" t="str">
            <v>JOSE ROBERTO FARIAS CARNEIRO</v>
          </cell>
          <cell r="E17">
            <v>2.4</v>
          </cell>
          <cell r="F17">
            <v>2.4</v>
          </cell>
          <cell r="G17">
            <v>41674</v>
          </cell>
          <cell r="H17" t="str">
            <v>FEV</v>
          </cell>
          <cell r="I17">
            <v>2014</v>
          </cell>
          <cell r="J17">
            <v>41674</v>
          </cell>
          <cell r="K17">
            <v>41674</v>
          </cell>
          <cell r="L17" t="str">
            <v>FEV</v>
          </cell>
          <cell r="M17">
            <v>2014</v>
          </cell>
          <cell r="N17" t="str">
            <v>-</v>
          </cell>
          <cell r="O17" t="str">
            <v>CONCLUÍDO</v>
          </cell>
          <cell r="P17">
            <v>84</v>
          </cell>
          <cell r="Q17">
            <v>84</v>
          </cell>
          <cell r="R17" t="str">
            <v>Vanderlei</v>
          </cell>
          <cell r="S17" t="str">
            <v>APROVADO</v>
          </cell>
          <cell r="T17">
            <v>41758</v>
          </cell>
          <cell r="U17" t="str">
            <v>ABR</v>
          </cell>
          <cell r="V17">
            <v>2014</v>
          </cell>
          <cell r="W17" t="str">
            <v>CABO FRIO</v>
          </cell>
          <cell r="X17" t="str">
            <v>ETA-020 R-1</v>
          </cell>
          <cell r="Y17" t="str">
            <v>MICRO</v>
          </cell>
          <cell r="Z17" t="str">
            <v>NÃO</v>
          </cell>
          <cell r="AA17" t="str">
            <v>BT - 3Ø</v>
          </cell>
          <cell r="AB17" t="str">
            <v>Residencial</v>
          </cell>
          <cell r="AC17" t="str">
            <v>ORDEM FINALIZADA</v>
          </cell>
          <cell r="AD17" t="str">
            <v>-22.864213</v>
          </cell>
          <cell r="AE17" t="str">
            <v>-42.115547</v>
          </cell>
          <cell r="AF17" t="str">
            <v>SIM</v>
          </cell>
          <cell r="AG17">
            <v>41766</v>
          </cell>
          <cell r="AH17" t="str">
            <v>AUTO</v>
          </cell>
          <cell r="AJ17" t="str">
            <v>06/05/2014</v>
          </cell>
          <cell r="AK17" t="str">
            <v>MAI</v>
          </cell>
          <cell r="AL17">
            <v>2014</v>
          </cell>
          <cell r="AM17" t="str">
            <v>Solar Energy do Brasil</v>
          </cell>
          <cell r="AQ17">
            <v>1</v>
          </cell>
          <cell r="AR17" t="str">
            <v/>
          </cell>
          <cell r="AS17">
            <v>91</v>
          </cell>
          <cell r="AU17" t="str">
            <v>SPA01</v>
          </cell>
          <cell r="AV17" t="str">
            <v>CF44445</v>
          </cell>
          <cell r="AW17">
            <v>75</v>
          </cell>
          <cell r="AX17" t="str">
            <v>3# CU 16-1 FIO (CU 16-1 FIO)</v>
          </cell>
          <cell r="AY17">
            <v>0.4461</v>
          </cell>
          <cell r="BA17" t="str">
            <v>3# CU 35 mm²</v>
          </cell>
          <cell r="BB17">
            <v>2.87</v>
          </cell>
        </row>
        <row r="18">
          <cell r="B18" t="str">
            <v>A012451574</v>
          </cell>
          <cell r="C18">
            <v>3747888</v>
          </cell>
          <cell r="D18" t="str">
            <v>LUCIENE PEDROSA DE SOUZA</v>
          </cell>
          <cell r="E18">
            <v>1.5</v>
          </cell>
          <cell r="F18">
            <v>1.5</v>
          </cell>
          <cell r="G18">
            <v>41689</v>
          </cell>
          <cell r="H18" t="str">
            <v>FEV</v>
          </cell>
          <cell r="I18">
            <v>2014</v>
          </cell>
          <cell r="J18">
            <v>41689</v>
          </cell>
          <cell r="K18">
            <v>41689</v>
          </cell>
          <cell r="L18" t="str">
            <v>FEV</v>
          </cell>
          <cell r="M18">
            <v>2014</v>
          </cell>
          <cell r="N18" t="str">
            <v>-</v>
          </cell>
          <cell r="O18" t="str">
            <v>CONCLUÍDO</v>
          </cell>
          <cell r="P18">
            <v>70</v>
          </cell>
          <cell r="Q18">
            <v>70</v>
          </cell>
          <cell r="R18" t="str">
            <v>Vanderlei</v>
          </cell>
          <cell r="S18" t="str">
            <v>APROVADO</v>
          </cell>
          <cell r="T18">
            <v>41759</v>
          </cell>
          <cell r="U18" t="str">
            <v>ABR</v>
          </cell>
          <cell r="V18">
            <v>2014</v>
          </cell>
          <cell r="W18" t="str">
            <v>MAGÉ</v>
          </cell>
          <cell r="X18" t="str">
            <v>ETA-020 R-1</v>
          </cell>
          <cell r="Y18" t="str">
            <v>MICRO</v>
          </cell>
          <cell r="Z18" t="str">
            <v>NÃO</v>
          </cell>
          <cell r="AA18" t="str">
            <v>BT - 2Ø</v>
          </cell>
          <cell r="AB18" t="str">
            <v>Residencial</v>
          </cell>
          <cell r="AC18" t="str">
            <v>ORDEM FINALIZADA</v>
          </cell>
          <cell r="AD18" t="str">
            <v>-22.550780</v>
          </cell>
          <cell r="AE18" t="str">
            <v>-43.046319</v>
          </cell>
          <cell r="AF18" t="str">
            <v>SIM</v>
          </cell>
          <cell r="AG18">
            <v>41887</v>
          </cell>
          <cell r="AJ18" t="str">
            <v>08/08/2014</v>
          </cell>
          <cell r="AK18" t="str">
            <v>AGO</v>
          </cell>
          <cell r="AL18">
            <v>2014</v>
          </cell>
          <cell r="AM18" t="str">
            <v>Solar Energy do Brasil</v>
          </cell>
          <cell r="AQ18">
            <v>1</v>
          </cell>
          <cell r="AR18" t="str">
            <v/>
          </cell>
          <cell r="AS18">
            <v>170</v>
          </cell>
          <cell r="AU18" t="str">
            <v>AVI01</v>
          </cell>
          <cell r="AV18" t="str">
            <v>G130006</v>
          </cell>
          <cell r="AW18">
            <v>150</v>
          </cell>
          <cell r="AX18" t="str">
            <v>3# PR 1kV 3x50(50)mm²AL</v>
          </cell>
          <cell r="AY18">
            <v>0.15609999999999999</v>
          </cell>
          <cell r="BA18" t="str">
            <v>3# CA 2 AWG</v>
          </cell>
          <cell r="BB18">
            <v>10.035968896086647</v>
          </cell>
        </row>
        <row r="19">
          <cell r="B19" t="str">
            <v>A012462873</v>
          </cell>
          <cell r="C19">
            <v>2673708</v>
          </cell>
          <cell r="D19" t="str">
            <v>PMAB COLEGIO MUN PAULO FREIRE</v>
          </cell>
          <cell r="E19">
            <v>3.8</v>
          </cell>
          <cell r="F19">
            <v>3.8</v>
          </cell>
          <cell r="G19">
            <v>41690</v>
          </cell>
          <cell r="H19" t="str">
            <v>FEV</v>
          </cell>
          <cell r="I19">
            <v>2014</v>
          </cell>
          <cell r="J19">
            <v>41690</v>
          </cell>
          <cell r="K19">
            <v>41690</v>
          </cell>
          <cell r="L19" t="str">
            <v>FEV</v>
          </cell>
          <cell r="M19">
            <v>2014</v>
          </cell>
          <cell r="N19" t="str">
            <v>-</v>
          </cell>
          <cell r="O19" t="str">
            <v>CONCLUÍDO</v>
          </cell>
          <cell r="P19">
            <v>14</v>
          </cell>
          <cell r="Q19">
            <v>14</v>
          </cell>
          <cell r="R19" t="str">
            <v>Vanderlei</v>
          </cell>
          <cell r="S19" t="str">
            <v>APROVADO</v>
          </cell>
          <cell r="T19">
            <v>41704</v>
          </cell>
          <cell r="U19" t="str">
            <v>MAR</v>
          </cell>
          <cell r="V19">
            <v>2014</v>
          </cell>
          <cell r="W19" t="str">
            <v>CABO FRIO</v>
          </cell>
          <cell r="X19" t="str">
            <v>ETA-020 R-1</v>
          </cell>
          <cell r="Y19" t="str">
            <v>MICRO</v>
          </cell>
          <cell r="Z19" t="str">
            <v>NÃO</v>
          </cell>
          <cell r="AA19" t="str">
            <v>BT - 3Ø</v>
          </cell>
          <cell r="AB19" t="str">
            <v>Poder Público</v>
          </cell>
          <cell r="AC19" t="str">
            <v>ORDEM FINALIZADA</v>
          </cell>
          <cell r="AD19" t="str">
            <v>-22.760844</v>
          </cell>
          <cell r="AE19" t="str">
            <v>-41.888186</v>
          </cell>
          <cell r="AF19" t="str">
            <v>SIM</v>
          </cell>
          <cell r="AG19">
            <v>41698</v>
          </cell>
          <cell r="AJ19" t="str">
            <v>04/08/2014</v>
          </cell>
          <cell r="AK19" t="str">
            <v>AGO</v>
          </cell>
          <cell r="AL19">
            <v>2014</v>
          </cell>
          <cell r="AM19" t="str">
            <v>Enel Soluções</v>
          </cell>
          <cell r="AQ19">
            <v>1</v>
          </cell>
          <cell r="AR19" t="str">
            <v/>
          </cell>
          <cell r="AS19">
            <v>165</v>
          </cell>
          <cell r="AU19" t="str">
            <v>BUZ05</v>
          </cell>
          <cell r="AV19" t="str">
            <v>F632254</v>
          </cell>
          <cell r="AW19">
            <v>30</v>
          </cell>
          <cell r="AX19" t="str">
            <v>3# PR 1kV 3x95(50)mm²AL</v>
          </cell>
          <cell r="AY19">
            <v>0.30610000000000004</v>
          </cell>
          <cell r="BA19" t="str">
            <v>3# COMP 185</v>
          </cell>
          <cell r="BB19">
            <v>6.7226292370661236</v>
          </cell>
        </row>
        <row r="20">
          <cell r="B20" t="str">
            <v>A012462966</v>
          </cell>
          <cell r="C20">
            <v>7114</v>
          </cell>
          <cell r="D20" t="str">
            <v>PMAB NICOMEDES VIEIRA</v>
          </cell>
          <cell r="E20">
            <v>3.8</v>
          </cell>
          <cell r="F20">
            <v>3.8</v>
          </cell>
          <cell r="G20">
            <v>41690</v>
          </cell>
          <cell r="H20" t="str">
            <v>FEV</v>
          </cell>
          <cell r="I20">
            <v>2014</v>
          </cell>
          <cell r="J20">
            <v>41690</v>
          </cell>
          <cell r="K20">
            <v>41690</v>
          </cell>
          <cell r="L20" t="str">
            <v>FEV</v>
          </cell>
          <cell r="M20">
            <v>2014</v>
          </cell>
          <cell r="N20" t="str">
            <v>-</v>
          </cell>
          <cell r="O20" t="str">
            <v>CONCLUÍDO</v>
          </cell>
          <cell r="P20">
            <v>14</v>
          </cell>
          <cell r="Q20">
            <v>14</v>
          </cell>
          <cell r="R20" t="str">
            <v>Vanderlei</v>
          </cell>
          <cell r="S20" t="str">
            <v>APROVADO</v>
          </cell>
          <cell r="T20">
            <v>41704</v>
          </cell>
          <cell r="U20" t="str">
            <v>MAR</v>
          </cell>
          <cell r="V20">
            <v>2014</v>
          </cell>
          <cell r="W20" t="str">
            <v>CABO FRIO</v>
          </cell>
          <cell r="X20" t="str">
            <v>ETA-020 R-1</v>
          </cell>
          <cell r="Y20" t="str">
            <v>MICRO</v>
          </cell>
          <cell r="Z20" t="str">
            <v>NÃO</v>
          </cell>
          <cell r="AA20" t="str">
            <v>BT - 3Ø</v>
          </cell>
          <cell r="AB20" t="str">
            <v>Poder Público</v>
          </cell>
          <cell r="AC20" t="str">
            <v>ORDEM FINALIZADA</v>
          </cell>
          <cell r="AD20" t="str">
            <v>-22.769425</v>
          </cell>
          <cell r="AE20" t="str">
            <v>-41.909469</v>
          </cell>
          <cell r="AF20" t="str">
            <v>SIM</v>
          </cell>
          <cell r="AG20">
            <v>41698</v>
          </cell>
          <cell r="AJ20" t="str">
            <v>02/08/2014</v>
          </cell>
          <cell r="AK20" t="str">
            <v>AGO</v>
          </cell>
          <cell r="AL20">
            <v>2014</v>
          </cell>
          <cell r="AM20" t="str">
            <v>Enel Soluções</v>
          </cell>
          <cell r="AQ20">
            <v>1</v>
          </cell>
          <cell r="AR20" t="str">
            <v/>
          </cell>
          <cell r="AS20">
            <v>163</v>
          </cell>
          <cell r="AU20" t="str">
            <v>BUZ02</v>
          </cell>
          <cell r="AV20" t="str">
            <v>CF48235</v>
          </cell>
          <cell r="AW20" t="str">
            <v/>
          </cell>
          <cell r="AX20" t="str">
            <v>3# CU 35 mm² (CU 16-1 FIO)</v>
          </cell>
          <cell r="AY20">
            <v>0.1031</v>
          </cell>
          <cell r="BA20" t="str">
            <v>3# COMP 185</v>
          </cell>
          <cell r="BB20">
            <v>4.0321051649656363</v>
          </cell>
        </row>
        <row r="21">
          <cell r="B21" t="str">
            <v>A012462982</v>
          </cell>
          <cell r="C21">
            <v>21836</v>
          </cell>
          <cell r="D21" t="str">
            <v>PMAB ESC MUN P DARCY RIBEIRO</v>
          </cell>
          <cell r="E21">
            <v>3.8</v>
          </cell>
          <cell r="F21">
            <v>3.8</v>
          </cell>
          <cell r="G21">
            <v>41690</v>
          </cell>
          <cell r="H21" t="str">
            <v>FEV</v>
          </cell>
          <cell r="I21">
            <v>2014</v>
          </cell>
          <cell r="J21">
            <v>41690</v>
          </cell>
          <cell r="K21">
            <v>41690</v>
          </cell>
          <cell r="L21" t="str">
            <v>FEV</v>
          </cell>
          <cell r="M21">
            <v>2014</v>
          </cell>
          <cell r="N21" t="str">
            <v>-</v>
          </cell>
          <cell r="O21" t="str">
            <v>CONCLUÍDO</v>
          </cell>
          <cell r="P21">
            <v>14</v>
          </cell>
          <cell r="Q21">
            <v>14</v>
          </cell>
          <cell r="R21" t="str">
            <v>Vanderlei</v>
          </cell>
          <cell r="S21" t="str">
            <v>APROVADO</v>
          </cell>
          <cell r="T21">
            <v>41704</v>
          </cell>
          <cell r="U21" t="str">
            <v>MAR</v>
          </cell>
          <cell r="V21">
            <v>2014</v>
          </cell>
          <cell r="W21" t="str">
            <v>CABO FRIO</v>
          </cell>
          <cell r="X21" t="str">
            <v>ETA-020 R-1</v>
          </cell>
          <cell r="Y21" t="str">
            <v>MICRO</v>
          </cell>
          <cell r="Z21" t="str">
            <v>NÃO</v>
          </cell>
          <cell r="AA21" t="str">
            <v>BT - 3Ø</v>
          </cell>
          <cell r="AB21" t="str">
            <v>Poder Público</v>
          </cell>
          <cell r="AC21" t="str">
            <v>ORDEM FINALIZADA</v>
          </cell>
          <cell r="AD21" t="str">
            <v>-22.759863</v>
          </cell>
          <cell r="AE21" t="str">
            <v>-41.885883</v>
          </cell>
          <cell r="AF21" t="str">
            <v>SIM</v>
          </cell>
          <cell r="AG21">
            <v>41698</v>
          </cell>
          <cell r="AJ21" t="str">
            <v>30/07/2014</v>
          </cell>
          <cell r="AK21" t="str">
            <v>JUL</v>
          </cell>
          <cell r="AL21">
            <v>2014</v>
          </cell>
          <cell r="AM21" t="str">
            <v>Enel Soluções</v>
          </cell>
          <cell r="AQ21">
            <v>1</v>
          </cell>
          <cell r="AR21" t="str">
            <v/>
          </cell>
          <cell r="AS21">
            <v>160</v>
          </cell>
          <cell r="AU21" t="str">
            <v>BUZ05</v>
          </cell>
          <cell r="AV21" t="str">
            <v>CF45889</v>
          </cell>
          <cell r="AW21">
            <v>45</v>
          </cell>
          <cell r="AX21" t="str">
            <v>3# PR 1kV 3x50(50)mm²AL</v>
          </cell>
          <cell r="AY21">
            <v>0.23300000000000001</v>
          </cell>
          <cell r="BA21" t="str">
            <v>3# COMP 185</v>
          </cell>
          <cell r="BB21">
            <v>6.7226292370661236</v>
          </cell>
        </row>
        <row r="22">
          <cell r="B22" t="str">
            <v>A012469059</v>
          </cell>
          <cell r="C22">
            <v>5163226</v>
          </cell>
          <cell r="D22" t="str">
            <v>WILLIAM ALVES BRUNO</v>
          </cell>
          <cell r="E22">
            <v>4.32</v>
          </cell>
          <cell r="F22">
            <v>4.32</v>
          </cell>
          <cell r="G22">
            <v>41691</v>
          </cell>
          <cell r="H22" t="str">
            <v>FEV</v>
          </cell>
          <cell r="I22">
            <v>2014</v>
          </cell>
          <cell r="J22">
            <v>41691</v>
          </cell>
          <cell r="K22">
            <v>41691</v>
          </cell>
          <cell r="L22" t="str">
            <v>FEV</v>
          </cell>
          <cell r="M22">
            <v>2014</v>
          </cell>
          <cell r="N22" t="str">
            <v>-</v>
          </cell>
          <cell r="O22" t="str">
            <v>CONCLUÍDO</v>
          </cell>
          <cell r="P22">
            <v>131</v>
          </cell>
          <cell r="Q22">
            <v>131</v>
          </cell>
          <cell r="R22" t="str">
            <v>Vanderlei</v>
          </cell>
          <cell r="S22" t="str">
            <v>APROVADO</v>
          </cell>
          <cell r="T22">
            <v>41822</v>
          </cell>
          <cell r="U22" t="str">
            <v>JUL</v>
          </cell>
          <cell r="V22">
            <v>2014</v>
          </cell>
          <cell r="W22" t="str">
            <v>MACAÉ</v>
          </cell>
          <cell r="X22" t="str">
            <v>ETA-020 R-1</v>
          </cell>
          <cell r="Y22" t="str">
            <v>MICRO</v>
          </cell>
          <cell r="Z22" t="str">
            <v>NÃO</v>
          </cell>
          <cell r="AA22" t="str">
            <v>BT - 3Ø</v>
          </cell>
          <cell r="AB22" t="str">
            <v>Residencial</v>
          </cell>
          <cell r="AC22" t="str">
            <v>ORDEM FINALIZADA</v>
          </cell>
          <cell r="AD22" t="str">
            <v>-22.519897</v>
          </cell>
          <cell r="AE22" t="str">
            <v>-41.961672</v>
          </cell>
          <cell r="AF22" t="str">
            <v>SIM</v>
          </cell>
          <cell r="AG22">
            <v>42144</v>
          </cell>
          <cell r="AJ22" t="str">
            <v>01/09/2014</v>
          </cell>
          <cell r="AK22" t="str">
            <v>SET</v>
          </cell>
          <cell r="AL22">
            <v>2014</v>
          </cell>
          <cell r="AM22" t="str">
            <v>Solar Energy do Brasil</v>
          </cell>
          <cell r="AQ22">
            <v>1</v>
          </cell>
          <cell r="AR22" t="str">
            <v/>
          </cell>
          <cell r="AS22">
            <v>192</v>
          </cell>
          <cell r="AU22" t="str">
            <v>RDO03</v>
          </cell>
          <cell r="AV22" t="str">
            <v>M465575</v>
          </cell>
          <cell r="AW22">
            <v>15</v>
          </cell>
          <cell r="AX22" t="str">
            <v>3# BT SDE</v>
          </cell>
          <cell r="AY22">
            <v>1.1000000000000001E-3</v>
          </cell>
          <cell r="BA22" t="str">
            <v>3# CU 35 mm²</v>
          </cell>
          <cell r="BB22">
            <v>4.8001953095911833</v>
          </cell>
        </row>
        <row r="23">
          <cell r="B23" t="str">
            <v>A012496218</v>
          </cell>
          <cell r="C23">
            <v>4596719</v>
          </cell>
          <cell r="D23" t="str">
            <v>PEDRO PERES FILHO</v>
          </cell>
          <cell r="E23">
            <v>2.4</v>
          </cell>
          <cell r="F23">
            <v>2.4</v>
          </cell>
          <cell r="G23">
            <v>41696</v>
          </cell>
          <cell r="H23" t="str">
            <v>FEV</v>
          </cell>
          <cell r="I23">
            <v>2014</v>
          </cell>
          <cell r="J23">
            <v>41696</v>
          </cell>
          <cell r="K23">
            <v>41696</v>
          </cell>
          <cell r="L23" t="str">
            <v>FEV</v>
          </cell>
          <cell r="M23">
            <v>2014</v>
          </cell>
          <cell r="N23" t="str">
            <v>-</v>
          </cell>
          <cell r="O23" t="str">
            <v>CONCLUÍDO</v>
          </cell>
          <cell r="P23">
            <v>140</v>
          </cell>
          <cell r="Q23">
            <v>140</v>
          </cell>
          <cell r="R23" t="str">
            <v>Vanderlei</v>
          </cell>
          <cell r="S23" t="str">
            <v>APROVADO</v>
          </cell>
          <cell r="T23">
            <v>41836</v>
          </cell>
          <cell r="U23" t="str">
            <v>JUL</v>
          </cell>
          <cell r="V23">
            <v>2014</v>
          </cell>
          <cell r="W23" t="str">
            <v>NITERÓI</v>
          </cell>
          <cell r="X23" t="str">
            <v>ETA-020 R-1</v>
          </cell>
          <cell r="Y23" t="str">
            <v>MICRO</v>
          </cell>
          <cell r="Z23" t="str">
            <v>NÃO</v>
          </cell>
          <cell r="AA23" t="str">
            <v>BT - 3Ø</v>
          </cell>
          <cell r="AB23" t="str">
            <v>Residencial</v>
          </cell>
          <cell r="AC23" t="str">
            <v>ORDEM FINALIZADA</v>
          </cell>
          <cell r="AD23" t="str">
            <v>-22.910805</v>
          </cell>
          <cell r="AE23" t="str">
            <v>-43.103491</v>
          </cell>
          <cell r="AF23" t="str">
            <v>SIM</v>
          </cell>
          <cell r="AG23">
            <v>41870</v>
          </cell>
          <cell r="AJ23" t="str">
            <v>19/08/2014</v>
          </cell>
          <cell r="AK23" t="str">
            <v>AGO</v>
          </cell>
          <cell r="AL23">
            <v>2014</v>
          </cell>
          <cell r="AM23" t="str">
            <v>Solar Energy do Brasil</v>
          </cell>
          <cell r="AQ23">
            <v>1</v>
          </cell>
          <cell r="AR23" t="str">
            <v/>
          </cell>
          <cell r="AS23">
            <v>174</v>
          </cell>
          <cell r="AU23" t="str">
            <v>ICA01</v>
          </cell>
          <cell r="AV23" t="str">
            <v>U0002</v>
          </cell>
          <cell r="AW23">
            <v>450</v>
          </cell>
          <cell r="AX23">
            <v>0</v>
          </cell>
          <cell r="AY23">
            <v>0</v>
          </cell>
          <cell r="BA23" t="str">
            <v>3# COMP 336,4 (CORD-ACO 9.5 mm)</v>
          </cell>
          <cell r="BB23">
            <v>4.91</v>
          </cell>
        </row>
        <row r="24">
          <cell r="B24" t="str">
            <v>A011531460</v>
          </cell>
          <cell r="C24">
            <v>3626273</v>
          </cell>
          <cell r="D24" t="str">
            <v>JONESON CARNEIRO DE AZEVEDO</v>
          </cell>
          <cell r="E24">
            <v>0.22</v>
          </cell>
          <cell r="F24" t="str">
            <v>0</v>
          </cell>
          <cell r="G24">
            <v>41512</v>
          </cell>
          <cell r="H24" t="str">
            <v>-</v>
          </cell>
          <cell r="I24" t="str">
            <v>-</v>
          </cell>
          <cell r="J24">
            <v>41731</v>
          </cell>
          <cell r="K24">
            <v>41731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CANCELADO</v>
          </cell>
          <cell r="P24" t="str">
            <v>-</v>
          </cell>
          <cell r="Q24" t="str">
            <v>-</v>
          </cell>
          <cell r="S24" t="str">
            <v>ING. INDEVIDO</v>
          </cell>
          <cell r="U24" t="str">
            <v>-</v>
          </cell>
          <cell r="V24" t="str">
            <v>-</v>
          </cell>
          <cell r="X24" t="str">
            <v>-</v>
          </cell>
          <cell r="Y24" t="str">
            <v>-</v>
          </cell>
          <cell r="AC24" t="str">
            <v>ORDEM FINALIZADA</v>
          </cell>
          <cell r="AF24" t="str">
            <v/>
          </cell>
          <cell r="AJ24" t="str">
            <v>11/04/2014</v>
          </cell>
          <cell r="AK24" t="str">
            <v>-</v>
          </cell>
          <cell r="AL24" t="str">
            <v>-</v>
          </cell>
          <cell r="AQ24" t="str">
            <v>-</v>
          </cell>
          <cell r="AR24" t="str">
            <v/>
          </cell>
          <cell r="AS24" t="str">
            <v>-</v>
          </cell>
          <cell r="AU24" t="str">
            <v>-</v>
          </cell>
          <cell r="AV24" t="str">
            <v>-</v>
          </cell>
          <cell r="AW24" t="str">
            <v>-</v>
          </cell>
          <cell r="AX24" t="str">
            <v>-</v>
          </cell>
          <cell r="AY24" t="str">
            <v>-</v>
          </cell>
          <cell r="BA24" t="str">
            <v>-</v>
          </cell>
          <cell r="BB24" t="str">
            <v>-</v>
          </cell>
        </row>
        <row r="25">
          <cell r="B25" t="str">
            <v>A013239176</v>
          </cell>
          <cell r="C25">
            <v>4838144</v>
          </cell>
          <cell r="D25" t="str">
            <v>PAULO GOMES RODRIGUES</v>
          </cell>
          <cell r="E25">
            <v>2.5</v>
          </cell>
          <cell r="F25">
            <v>2.5</v>
          </cell>
          <cell r="G25">
            <v>41835</v>
          </cell>
          <cell r="H25" t="str">
            <v>JUL</v>
          </cell>
          <cell r="I25">
            <v>2014</v>
          </cell>
          <cell r="J25">
            <v>41835</v>
          </cell>
          <cell r="K25">
            <v>41835</v>
          </cell>
          <cell r="L25" t="str">
            <v>JUL</v>
          </cell>
          <cell r="M25">
            <v>2014</v>
          </cell>
          <cell r="N25" t="str">
            <v>-</v>
          </cell>
          <cell r="O25" t="str">
            <v>CONCLUÍDO</v>
          </cell>
          <cell r="P25">
            <v>69</v>
          </cell>
          <cell r="Q25">
            <v>69</v>
          </cell>
          <cell r="R25" t="str">
            <v>Vanderlei</v>
          </cell>
          <cell r="S25" t="str">
            <v>APROVADO</v>
          </cell>
          <cell r="T25">
            <v>41904</v>
          </cell>
          <cell r="U25" t="str">
            <v>SET</v>
          </cell>
          <cell r="V25">
            <v>2014</v>
          </cell>
          <cell r="W25" t="str">
            <v>PETRÓPOLIS</v>
          </cell>
          <cell r="X25" t="str">
            <v>ETA-020 R-1</v>
          </cell>
          <cell r="Y25" t="str">
            <v>MICRO</v>
          </cell>
          <cell r="Z25" t="str">
            <v>NÃO</v>
          </cell>
          <cell r="AA25" t="str">
            <v>BT - 3Ø</v>
          </cell>
          <cell r="AB25" t="str">
            <v>Residencial</v>
          </cell>
          <cell r="AC25" t="str">
            <v>ORDEM FINALIZADA</v>
          </cell>
          <cell r="AD25" t="str">
            <v>-22.865555</v>
          </cell>
          <cell r="AE25" t="str">
            <v>-42.309877</v>
          </cell>
          <cell r="AF25" t="str">
            <v>SIM</v>
          </cell>
          <cell r="AG25">
            <v>41988</v>
          </cell>
          <cell r="AJ25" t="str">
            <v>15/12/2014</v>
          </cell>
          <cell r="AK25" t="str">
            <v>DEZ</v>
          </cell>
          <cell r="AL25">
            <v>2014</v>
          </cell>
          <cell r="AQ25">
            <v>1</v>
          </cell>
          <cell r="AR25" t="str">
            <v/>
          </cell>
          <cell r="AS25">
            <v>153</v>
          </cell>
          <cell r="AU25" t="str">
            <v>ITP06</v>
          </cell>
          <cell r="AV25" t="str">
            <v>PE67142</v>
          </cell>
          <cell r="AW25">
            <v>45</v>
          </cell>
          <cell r="AX25" t="str">
            <v>3# CU 16-1 FIO (CU 16-1 FIO)</v>
          </cell>
          <cell r="AY25">
            <v>0.439</v>
          </cell>
          <cell r="BA25" t="str">
            <v>3# COMP 1/0 (CA 2 AWG)</v>
          </cell>
          <cell r="BB25">
            <v>8.75</v>
          </cell>
        </row>
        <row r="26">
          <cell r="B26" t="str">
            <v>A013024112</v>
          </cell>
          <cell r="C26">
            <v>417824</v>
          </cell>
          <cell r="D26" t="str">
            <v>JONESON CARNEIRO DE AZEVEDO</v>
          </cell>
          <cell r="E26">
            <v>0.86</v>
          </cell>
          <cell r="F26">
            <v>0.86</v>
          </cell>
          <cell r="G26">
            <v>41793</v>
          </cell>
          <cell r="H26" t="str">
            <v>JUN</v>
          </cell>
          <cell r="I26">
            <v>2014</v>
          </cell>
          <cell r="J26">
            <v>41836</v>
          </cell>
          <cell r="K26">
            <v>41836</v>
          </cell>
          <cell r="L26" t="str">
            <v>JUL</v>
          </cell>
          <cell r="M26">
            <v>2014</v>
          </cell>
          <cell r="N26" t="str">
            <v>-</v>
          </cell>
          <cell r="O26" t="str">
            <v>CANCELADO</v>
          </cell>
          <cell r="P26">
            <v>0</v>
          </cell>
          <cell r="Q26">
            <v>0</v>
          </cell>
          <cell r="R26" t="str">
            <v>Vanderlei</v>
          </cell>
          <cell r="S26" t="str">
            <v>APROVADO</v>
          </cell>
          <cell r="T26">
            <v>41836</v>
          </cell>
          <cell r="U26" t="str">
            <v>JUL</v>
          </cell>
          <cell r="V26">
            <v>2014</v>
          </cell>
          <cell r="W26" t="str">
            <v>CABO FRIO</v>
          </cell>
          <cell r="X26" t="str">
            <v>ETA-020 R-1</v>
          </cell>
          <cell r="Y26" t="str">
            <v>MICRO</v>
          </cell>
          <cell r="Z26" t="str">
            <v>NÃO</v>
          </cell>
          <cell r="AA26" t="str">
            <v>BT - 3Ø</v>
          </cell>
          <cell r="AB26" t="str">
            <v>Residencial</v>
          </cell>
          <cell r="AC26" t="str">
            <v>ORDEM CANCELADA</v>
          </cell>
          <cell r="AD26" t="str">
            <v>-22.741444</v>
          </cell>
          <cell r="AE26" t="str">
            <v>-42.664527</v>
          </cell>
          <cell r="AF26" t="str">
            <v>NÃO</v>
          </cell>
          <cell r="AG26" t="str">
            <v/>
          </cell>
          <cell r="AJ26" t="str">
            <v>09/12/2014</v>
          </cell>
          <cell r="AK26" t="str">
            <v>DEZ</v>
          </cell>
          <cell r="AL26">
            <v>2014</v>
          </cell>
          <cell r="AN26" t="str">
            <v>Cliente não deu andamento ao processo</v>
          </cell>
          <cell r="AQ26">
            <v>1</v>
          </cell>
          <cell r="AR26" t="str">
            <v/>
          </cell>
          <cell r="AS26" t="str">
            <v>-</v>
          </cell>
          <cell r="AU26" t="str">
            <v>CAF08</v>
          </cell>
          <cell r="AV26" t="str">
            <v>CF44106</v>
          </cell>
          <cell r="AW26">
            <v>25</v>
          </cell>
          <cell r="AX26" t="str">
            <v>3# CU 35 mm² (CU 16-1 FIO)</v>
          </cell>
          <cell r="AY26">
            <v>6.7099999999999993E-2</v>
          </cell>
          <cell r="BA26" t="str">
            <v>3# CU 35 mm²</v>
          </cell>
          <cell r="BB26">
            <v>2.7081925993890041</v>
          </cell>
        </row>
        <row r="27">
          <cell r="B27" t="str">
            <v>A013184306</v>
          </cell>
          <cell r="C27">
            <v>1170501</v>
          </cell>
          <cell r="D27" t="str">
            <v>JOAO FERNANDES LUCAS</v>
          </cell>
          <cell r="E27">
            <v>0</v>
          </cell>
          <cell r="F27">
            <v>0</v>
          </cell>
          <cell r="G27">
            <v>41823</v>
          </cell>
          <cell r="H27" t="str">
            <v>JUL</v>
          </cell>
          <cell r="I27">
            <v>2014</v>
          </cell>
          <cell r="J27">
            <v>41836</v>
          </cell>
          <cell r="K27">
            <v>41836</v>
          </cell>
          <cell r="L27" t="str">
            <v>JUL</v>
          </cell>
          <cell r="M27">
            <v>2014</v>
          </cell>
          <cell r="N27" t="str">
            <v>-</v>
          </cell>
          <cell r="O27" t="str">
            <v>CANCELADO</v>
          </cell>
          <cell r="P27">
            <v>2</v>
          </cell>
          <cell r="Q27">
            <v>2</v>
          </cell>
          <cell r="R27" t="str">
            <v>Vanderlei</v>
          </cell>
          <cell r="S27" t="str">
            <v>APROVADO</v>
          </cell>
          <cell r="T27">
            <v>41838</v>
          </cell>
          <cell r="U27" t="str">
            <v>JUL</v>
          </cell>
          <cell r="V27">
            <v>2014</v>
          </cell>
          <cell r="W27" t="str">
            <v>CABO FRIO</v>
          </cell>
          <cell r="X27" t="str">
            <v>ETA-020 R-1</v>
          </cell>
          <cell r="Y27" t="str">
            <v>MICRO</v>
          </cell>
          <cell r="Z27" t="str">
            <v>NÃO</v>
          </cell>
          <cell r="AA27" t="str">
            <v>BT - 3Ø</v>
          </cell>
          <cell r="AB27" t="str">
            <v>Residencial</v>
          </cell>
          <cell r="AC27" t="str">
            <v>ORDEM CANCELADA</v>
          </cell>
          <cell r="AD27" t="str">
            <v>-22.880493</v>
          </cell>
          <cell r="AE27" t="str">
            <v>-42.051709</v>
          </cell>
          <cell r="AF27" t="str">
            <v>NÃO</v>
          </cell>
          <cell r="AG27" t="str">
            <v/>
          </cell>
          <cell r="AJ27" t="str">
            <v>30/01/2015</v>
          </cell>
          <cell r="AK27" t="str">
            <v>JAN</v>
          </cell>
          <cell r="AL27">
            <v>2015</v>
          </cell>
          <cell r="AM27" t="str">
            <v>BlueSol</v>
          </cell>
          <cell r="AQ27">
            <v>1</v>
          </cell>
          <cell r="AR27" t="str">
            <v/>
          </cell>
          <cell r="AS27" t="str">
            <v>-</v>
          </cell>
          <cell r="AU27" t="str">
            <v>POC08</v>
          </cell>
          <cell r="AV27" t="str">
            <v>CF44287</v>
          </cell>
          <cell r="AW27">
            <v>113</v>
          </cell>
          <cell r="AX27" t="str">
            <v>3# PR 1kV 3x150(70)mm²AL</v>
          </cell>
          <cell r="AY27">
            <v>0.34</v>
          </cell>
          <cell r="BA27" t="str">
            <v>3# CU 35 mm²</v>
          </cell>
          <cell r="BB27">
            <v>1.36</v>
          </cell>
        </row>
        <row r="28">
          <cell r="B28" t="str">
            <v>A013242117</v>
          </cell>
          <cell r="C28">
            <v>4233069</v>
          </cell>
          <cell r="D28" t="str">
            <v>MIGUEL GUERREIRO MARTINS</v>
          </cell>
          <cell r="E28">
            <v>4.8</v>
          </cell>
          <cell r="F28">
            <v>4.8</v>
          </cell>
          <cell r="G28">
            <v>41835</v>
          </cell>
          <cell r="H28" t="str">
            <v>JUL</v>
          </cell>
          <cell r="I28">
            <v>2014</v>
          </cell>
          <cell r="J28">
            <v>41836</v>
          </cell>
          <cell r="K28">
            <v>41836</v>
          </cell>
          <cell r="L28" t="str">
            <v>JUL</v>
          </cell>
          <cell r="M28">
            <v>2014</v>
          </cell>
          <cell r="N28" t="str">
            <v>-</v>
          </cell>
          <cell r="O28" t="str">
            <v>CONCLUÍDO</v>
          </cell>
          <cell r="P28">
            <v>1</v>
          </cell>
          <cell r="Q28">
            <v>1</v>
          </cell>
          <cell r="R28" t="str">
            <v>Vanderlei</v>
          </cell>
          <cell r="S28" t="str">
            <v>APROVADO</v>
          </cell>
          <cell r="T28">
            <v>41837</v>
          </cell>
          <cell r="U28" t="str">
            <v>JUL</v>
          </cell>
          <cell r="V28">
            <v>2014</v>
          </cell>
          <cell r="W28" t="str">
            <v>CABO FRIO</v>
          </cell>
          <cell r="X28" t="str">
            <v>ETA-020 R-1</v>
          </cell>
          <cell r="Y28" t="str">
            <v>MICRO</v>
          </cell>
          <cell r="Z28" t="str">
            <v>NÃO</v>
          </cell>
          <cell r="AA28" t="str">
            <v>BT - 3Ø</v>
          </cell>
          <cell r="AB28" t="str">
            <v>Residencial</v>
          </cell>
          <cell r="AC28" t="str">
            <v>ORDEM FINALIZADA</v>
          </cell>
          <cell r="AD28" t="str">
            <v>-22.398361</v>
          </cell>
          <cell r="AE28" t="str">
            <v>-41.841111</v>
          </cell>
          <cell r="AF28" t="str">
            <v>SIM</v>
          </cell>
          <cell r="AG28">
            <v>41970</v>
          </cell>
          <cell r="AJ28" t="str">
            <v>27/11/2014</v>
          </cell>
          <cell r="AK28" t="str">
            <v>NOV</v>
          </cell>
          <cell r="AL28">
            <v>2014</v>
          </cell>
          <cell r="AQ28">
            <v>1</v>
          </cell>
          <cell r="AR28" t="str">
            <v/>
          </cell>
          <cell r="AS28">
            <v>135</v>
          </cell>
          <cell r="AU28" t="str">
            <v>BUZ04</v>
          </cell>
          <cell r="AV28" t="str">
            <v>F635883</v>
          </cell>
          <cell r="AW28">
            <v>75</v>
          </cell>
          <cell r="AX28" t="str">
            <v>3# BT SDE</v>
          </cell>
          <cell r="AY28">
            <v>2E-3</v>
          </cell>
          <cell r="BA28" t="str">
            <v>3# CU 35 mm²</v>
          </cell>
          <cell r="BB28">
            <v>13.648937330374796</v>
          </cell>
        </row>
        <row r="29">
          <cell r="B29" t="str">
            <v>A013242127</v>
          </cell>
          <cell r="C29">
            <v>2185801</v>
          </cell>
          <cell r="D29" t="str">
            <v>YVES HENRI MARIE ELSEN</v>
          </cell>
          <cell r="E29">
            <v>3.8</v>
          </cell>
          <cell r="F29">
            <v>3.8</v>
          </cell>
          <cell r="G29">
            <v>41835</v>
          </cell>
          <cell r="H29" t="str">
            <v>JUL</v>
          </cell>
          <cell r="I29">
            <v>2014</v>
          </cell>
          <cell r="J29">
            <v>41836</v>
          </cell>
          <cell r="K29">
            <v>41836</v>
          </cell>
          <cell r="L29" t="str">
            <v>JUL</v>
          </cell>
          <cell r="M29">
            <v>2014</v>
          </cell>
          <cell r="N29" t="str">
            <v>-</v>
          </cell>
          <cell r="O29" t="str">
            <v>CONCLUÍDO</v>
          </cell>
          <cell r="P29">
            <v>20</v>
          </cell>
          <cell r="Q29">
            <v>20</v>
          </cell>
          <cell r="R29" t="str">
            <v>Vanderlei</v>
          </cell>
          <cell r="S29" t="str">
            <v>APROVADO</v>
          </cell>
          <cell r="T29">
            <v>41856</v>
          </cell>
          <cell r="U29" t="str">
            <v>AGO</v>
          </cell>
          <cell r="V29">
            <v>2014</v>
          </cell>
          <cell r="W29" t="str">
            <v>CABO FRIO</v>
          </cell>
          <cell r="X29" t="str">
            <v>ETA-020 R-1</v>
          </cell>
          <cell r="Y29" t="str">
            <v>MICRO</v>
          </cell>
          <cell r="Z29" t="str">
            <v>NÃO</v>
          </cell>
          <cell r="AA29" t="str">
            <v>BT - 3Ø</v>
          </cell>
          <cell r="AB29" t="str">
            <v>Residencial</v>
          </cell>
          <cell r="AC29" t="str">
            <v>ORDEM FINALIZADA</v>
          </cell>
          <cell r="AD29" t="str">
            <v>-22.776006</v>
          </cell>
          <cell r="AE29" t="str">
            <v>-41.887272</v>
          </cell>
          <cell r="AF29" t="str">
            <v>SIM</v>
          </cell>
          <cell r="AG29">
            <v>41939</v>
          </cell>
          <cell r="AJ29" t="str">
            <v>29/10/2014</v>
          </cell>
          <cell r="AK29" t="str">
            <v>OUT</v>
          </cell>
          <cell r="AL29">
            <v>2014</v>
          </cell>
          <cell r="AM29" t="str">
            <v>Enel Soluções</v>
          </cell>
          <cell r="AQ29">
            <v>1</v>
          </cell>
          <cell r="AR29" t="str">
            <v/>
          </cell>
          <cell r="AS29">
            <v>106</v>
          </cell>
          <cell r="AU29" t="str">
            <v>BUZ07</v>
          </cell>
          <cell r="AV29" t="str">
            <v>F631807</v>
          </cell>
          <cell r="AW29">
            <v>75</v>
          </cell>
          <cell r="AX29" t="str">
            <v>3# PR 1kV 3x70(50)mm²CU</v>
          </cell>
          <cell r="AY29">
            <v>0.28710000000000002</v>
          </cell>
          <cell r="BA29" t="str">
            <v>3# COMP 185</v>
          </cell>
          <cell r="BB29">
            <v>4.0811844074337227</v>
          </cell>
        </row>
        <row r="30">
          <cell r="B30" t="str">
            <v>A013254803</v>
          </cell>
          <cell r="C30">
            <v>1850032</v>
          </cell>
          <cell r="D30" t="str">
            <v>JOSE ROBERTO FARIAS CARNEIRO</v>
          </cell>
          <cell r="E30">
            <v>2.4</v>
          </cell>
          <cell r="F30">
            <v>2.4</v>
          </cell>
          <cell r="G30">
            <v>41837</v>
          </cell>
          <cell r="H30" t="str">
            <v>JUL</v>
          </cell>
          <cell r="I30">
            <v>2014</v>
          </cell>
          <cell r="J30">
            <v>41842</v>
          </cell>
          <cell r="K30">
            <v>41842</v>
          </cell>
          <cell r="L30" t="str">
            <v>JUL</v>
          </cell>
          <cell r="M30">
            <v>2014</v>
          </cell>
          <cell r="N30" t="str">
            <v>-</v>
          </cell>
          <cell r="O30" t="str">
            <v>CONCLUÍDO</v>
          </cell>
          <cell r="P30">
            <v>91</v>
          </cell>
          <cell r="Q30">
            <v>91</v>
          </cell>
          <cell r="R30" t="str">
            <v>Vanderlei</v>
          </cell>
          <cell r="S30" t="str">
            <v>APROVADO</v>
          </cell>
          <cell r="T30">
            <v>41933</v>
          </cell>
          <cell r="U30" t="str">
            <v>OUT</v>
          </cell>
          <cell r="V30">
            <v>2014</v>
          </cell>
          <cell r="W30" t="str">
            <v>CABO FRIO</v>
          </cell>
          <cell r="X30" t="str">
            <v>ETA-020 R-1</v>
          </cell>
          <cell r="Y30" t="str">
            <v>MICRO</v>
          </cell>
          <cell r="Z30" t="str">
            <v>NÃO</v>
          </cell>
          <cell r="AA30" t="str">
            <v>BT - 3Ø</v>
          </cell>
          <cell r="AB30" t="str">
            <v>Residencial</v>
          </cell>
          <cell r="AC30" t="str">
            <v>ORDEM FINALIZADA</v>
          </cell>
          <cell r="AD30" t="str">
            <v>-22.864213</v>
          </cell>
          <cell r="AE30" t="str">
            <v>-42.115547</v>
          </cell>
          <cell r="AF30" t="str">
            <v>AMPLIAÇÃO</v>
          </cell>
          <cell r="AG30">
            <v>41957</v>
          </cell>
          <cell r="AJ30" t="str">
            <v>14/11/2014</v>
          </cell>
          <cell r="AK30" t="str">
            <v>NOV</v>
          </cell>
          <cell r="AL30">
            <v>2014</v>
          </cell>
          <cell r="AM30" t="str">
            <v>Solar Energy do Brasil</v>
          </cell>
          <cell r="AN30" t="str">
            <v>Ampliação</v>
          </cell>
          <cell r="AQ30">
            <v>1</v>
          </cell>
          <cell r="AR30" t="str">
            <v/>
          </cell>
          <cell r="AS30">
            <v>120</v>
          </cell>
          <cell r="AU30" t="str">
            <v>SPA01</v>
          </cell>
          <cell r="AV30" t="str">
            <v>CF44445</v>
          </cell>
          <cell r="AW30">
            <v>75</v>
          </cell>
          <cell r="AX30" t="str">
            <v>3# CU 16-1 FIO (CU 16-1 FIO)</v>
          </cell>
          <cell r="AY30">
            <v>0.4461</v>
          </cell>
          <cell r="BA30" t="str">
            <v>3# CU 35 mm²</v>
          </cell>
          <cell r="BB30">
            <v>2.87</v>
          </cell>
        </row>
        <row r="31">
          <cell r="B31" t="str">
            <v>A013242151</v>
          </cell>
          <cell r="C31">
            <v>4960913</v>
          </cell>
          <cell r="D31" t="str">
            <v>EASY POWER COMERCIO DE MAQUINAS E EQUIPA</v>
          </cell>
          <cell r="E31">
            <v>2.2000000000000002</v>
          </cell>
          <cell r="F31" t="str">
            <v>0</v>
          </cell>
          <cell r="G31">
            <v>41835</v>
          </cell>
          <cell r="H31" t="str">
            <v>JUL</v>
          </cell>
          <cell r="I31">
            <v>2014</v>
          </cell>
          <cell r="J31">
            <v>41848</v>
          </cell>
          <cell r="K31">
            <v>41848</v>
          </cell>
          <cell r="L31" t="str">
            <v>JUL</v>
          </cell>
          <cell r="M31">
            <v>2014</v>
          </cell>
          <cell r="N31" t="str">
            <v>-</v>
          </cell>
          <cell r="O31" t="str">
            <v>CONCLUÍDO</v>
          </cell>
          <cell r="P31">
            <v>25</v>
          </cell>
          <cell r="Q31">
            <v>26</v>
          </cell>
          <cell r="R31" t="str">
            <v>Vanderlei</v>
          </cell>
          <cell r="S31" t="str">
            <v>REPROVADO</v>
          </cell>
          <cell r="T31">
            <v>41873</v>
          </cell>
          <cell r="U31" t="str">
            <v>AGO</v>
          </cell>
          <cell r="V31">
            <v>2014</v>
          </cell>
          <cell r="W31" t="str">
            <v>SÃO GONÇALO</v>
          </cell>
          <cell r="X31" t="str">
            <v>ETA-020 R-1</v>
          </cell>
          <cell r="Y31" t="str">
            <v>MICRO</v>
          </cell>
          <cell r="Z31" t="str">
            <v>NÃO</v>
          </cell>
          <cell r="AA31" t="str">
            <v>BT - 3Ø</v>
          </cell>
          <cell r="AB31" t="str">
            <v>Comercial</v>
          </cell>
          <cell r="AC31" t="str">
            <v>ORDEM FINALIZADA</v>
          </cell>
          <cell r="AD31" t="str">
            <v>-22.812534</v>
          </cell>
          <cell r="AE31" t="str">
            <v>-42.998626</v>
          </cell>
          <cell r="AF31" t="str">
            <v>NÃO</v>
          </cell>
          <cell r="AJ31" t="str">
            <v>14/03/2015</v>
          </cell>
          <cell r="AK31" t="str">
            <v>MAR</v>
          </cell>
          <cell r="AL31">
            <v>2015</v>
          </cell>
          <cell r="AO31" t="str">
            <v>CNPV - CNPV245P</v>
          </cell>
          <cell r="AP31" t="str">
            <v>POWE ONE - UNO 2.0-I-OUTD-S</v>
          </cell>
          <cell r="AQ31">
            <v>1</v>
          </cell>
          <cell r="AR31" t="str">
            <v/>
          </cell>
          <cell r="AS31">
            <v>242</v>
          </cell>
          <cell r="AU31" t="str">
            <v>ALC09</v>
          </cell>
          <cell r="AV31" t="str">
            <v>S202199</v>
          </cell>
          <cell r="AW31" t="str">
            <v/>
          </cell>
          <cell r="AX31" t="str">
            <v>3# PR 1kV 3x95(50)mm²AL</v>
          </cell>
          <cell r="AY31">
            <v>0.23</v>
          </cell>
          <cell r="BA31" t="str">
            <v>3# CA 2 AWG</v>
          </cell>
          <cell r="BB31">
            <v>2.82</v>
          </cell>
        </row>
        <row r="32">
          <cell r="B32" t="str">
            <v>A013242151</v>
          </cell>
          <cell r="C32">
            <v>4960913</v>
          </cell>
          <cell r="D32" t="str">
            <v>EASY POWER COMERCIO DE MAQUINAS E EQUIPA</v>
          </cell>
          <cell r="E32">
            <v>2.2000000000000002</v>
          </cell>
          <cell r="F32">
            <v>2.2000000000000002</v>
          </cell>
          <cell r="G32">
            <v>41835</v>
          </cell>
          <cell r="H32" t="str">
            <v>JUL</v>
          </cell>
          <cell r="I32">
            <v>2014</v>
          </cell>
          <cell r="J32">
            <v>41890</v>
          </cell>
          <cell r="K32">
            <v>41890</v>
          </cell>
          <cell r="L32" t="str">
            <v>SET</v>
          </cell>
          <cell r="M32">
            <v>2014</v>
          </cell>
          <cell r="N32" t="str">
            <v>-</v>
          </cell>
          <cell r="O32" t="str">
            <v>CONCLUÍDO</v>
          </cell>
          <cell r="P32">
            <v>1</v>
          </cell>
          <cell r="Q32">
            <v>26</v>
          </cell>
          <cell r="R32" t="str">
            <v>Vanderlei</v>
          </cell>
          <cell r="S32" t="str">
            <v>APROVADO</v>
          </cell>
          <cell r="T32">
            <v>41891</v>
          </cell>
          <cell r="U32" t="str">
            <v>SET</v>
          </cell>
          <cell r="V32">
            <v>2014</v>
          </cell>
          <cell r="W32" t="str">
            <v>SÃO GONÇALO</v>
          </cell>
          <cell r="X32" t="str">
            <v>ETA-020 R-1</v>
          </cell>
          <cell r="Y32" t="str">
            <v>MICRO</v>
          </cell>
          <cell r="Z32" t="str">
            <v>NÃO</v>
          </cell>
          <cell r="AA32" t="str">
            <v>BT - 3Ø</v>
          </cell>
          <cell r="AB32" t="str">
            <v>Comercial</v>
          </cell>
          <cell r="AC32" t="str">
            <v>ORDEM FINALIZADA</v>
          </cell>
          <cell r="AD32" t="str">
            <v>-22.812534</v>
          </cell>
          <cell r="AE32" t="str">
            <v>-42.998626</v>
          </cell>
          <cell r="AF32" t="str">
            <v>SIM</v>
          </cell>
          <cell r="AG32">
            <v>42077</v>
          </cell>
          <cell r="AJ32" t="str">
            <v>14/03/2015</v>
          </cell>
          <cell r="AK32" t="str">
            <v>MAR</v>
          </cell>
          <cell r="AL32">
            <v>2015</v>
          </cell>
          <cell r="AO32" t="str">
            <v>CNPV - CNPV245P</v>
          </cell>
          <cell r="AP32" t="str">
            <v>POWE ONE - UNO 2.0-I-OUTD-S</v>
          </cell>
          <cell r="AQ32">
            <v>2</v>
          </cell>
          <cell r="AR32" t="str">
            <v/>
          </cell>
          <cell r="AS32">
            <v>242</v>
          </cell>
          <cell r="AU32" t="str">
            <v>ALC09</v>
          </cell>
          <cell r="AV32" t="str">
            <v>S202199</v>
          </cell>
          <cell r="AW32" t="str">
            <v/>
          </cell>
          <cell r="AX32" t="str">
            <v>3# PR 1kV 3x95(50)mm²AL</v>
          </cell>
          <cell r="AY32">
            <v>0.23</v>
          </cell>
          <cell r="BA32" t="str">
            <v>3# CA 2 AWG</v>
          </cell>
          <cell r="BB32">
            <v>2.82</v>
          </cell>
        </row>
        <row r="33">
          <cell r="B33" t="str">
            <v>A013518694</v>
          </cell>
          <cell r="C33">
            <v>1116953</v>
          </cell>
          <cell r="D33" t="str">
            <v>SEBASTIAO MACHADO BARCELOS</v>
          </cell>
          <cell r="E33">
            <v>2</v>
          </cell>
          <cell r="F33" t="str">
            <v>0</v>
          </cell>
          <cell r="G33">
            <v>41890</v>
          </cell>
          <cell r="H33" t="str">
            <v>SET</v>
          </cell>
          <cell r="I33">
            <v>2014</v>
          </cell>
          <cell r="J33">
            <v>41891</v>
          </cell>
          <cell r="K33">
            <v>41891</v>
          </cell>
          <cell r="L33" t="str">
            <v>SET</v>
          </cell>
          <cell r="M33">
            <v>2014</v>
          </cell>
          <cell r="N33" t="str">
            <v>-</v>
          </cell>
          <cell r="O33" t="str">
            <v>CONCLUÍDO</v>
          </cell>
          <cell r="P33">
            <v>7</v>
          </cell>
          <cell r="Q33">
            <v>17</v>
          </cell>
          <cell r="R33" t="str">
            <v>Vanderlei</v>
          </cell>
          <cell r="S33" t="str">
            <v>REPROVADO</v>
          </cell>
          <cell r="T33">
            <v>41898</v>
          </cell>
          <cell r="U33" t="str">
            <v>SET</v>
          </cell>
          <cell r="V33">
            <v>2014</v>
          </cell>
          <cell r="W33" t="str">
            <v>SÃO GONÇALO</v>
          </cell>
          <cell r="X33" t="str">
            <v>ETA-020 R-1</v>
          </cell>
          <cell r="Y33" t="str">
            <v>MICRO</v>
          </cell>
          <cell r="Z33" t="str">
            <v>NÃO</v>
          </cell>
          <cell r="AA33" t="str">
            <v>BT - 2Ø</v>
          </cell>
          <cell r="AB33" t="str">
            <v>Residencial</v>
          </cell>
          <cell r="AC33" t="str">
            <v>ORDEM FINALIZADA</v>
          </cell>
          <cell r="AD33" t="str">
            <v>-22.823063</v>
          </cell>
          <cell r="AE33" t="str">
            <v>-43.039960</v>
          </cell>
          <cell r="AF33" t="str">
            <v>NÃO</v>
          </cell>
          <cell r="AJ33" t="str">
            <v>05/01/2015</v>
          </cell>
          <cell r="AK33" t="str">
            <v>JAN</v>
          </cell>
          <cell r="AL33">
            <v>2015</v>
          </cell>
          <cell r="AM33" t="str">
            <v>André O P Barcelo</v>
          </cell>
          <cell r="AQ33">
            <v>1</v>
          </cell>
          <cell r="AR33" t="str">
            <v/>
          </cell>
          <cell r="AS33">
            <v>119</v>
          </cell>
          <cell r="AU33" t="str">
            <v>GAB05</v>
          </cell>
          <cell r="AV33" t="str">
            <v>U6443</v>
          </cell>
          <cell r="AW33">
            <v>112</v>
          </cell>
          <cell r="AX33">
            <v>0</v>
          </cell>
          <cell r="AY33">
            <v>0</v>
          </cell>
          <cell r="BA33" t="str">
            <v>3# CA 2 AWG</v>
          </cell>
          <cell r="BB33">
            <v>2.8223018381273031</v>
          </cell>
        </row>
        <row r="34">
          <cell r="B34" t="str">
            <v>A013501951</v>
          </cell>
          <cell r="C34">
            <v>5348109</v>
          </cell>
          <cell r="D34" t="str">
            <v>ANTONIO PORTINARI LEAO</v>
          </cell>
          <cell r="E34">
            <v>1.68</v>
          </cell>
          <cell r="F34">
            <v>1.68</v>
          </cell>
          <cell r="G34">
            <v>41886</v>
          </cell>
          <cell r="H34" t="str">
            <v>SET</v>
          </cell>
          <cell r="I34">
            <v>2014</v>
          </cell>
          <cell r="J34">
            <v>41905</v>
          </cell>
          <cell r="K34">
            <v>41905</v>
          </cell>
          <cell r="L34" t="str">
            <v>SET</v>
          </cell>
          <cell r="M34">
            <v>2014</v>
          </cell>
          <cell r="N34" t="str">
            <v>-</v>
          </cell>
          <cell r="O34" t="str">
            <v>CONCLUÍDO</v>
          </cell>
          <cell r="P34">
            <v>28</v>
          </cell>
          <cell r="Q34">
            <v>28</v>
          </cell>
          <cell r="R34" t="str">
            <v>Vanderlei</v>
          </cell>
          <cell r="S34" t="str">
            <v>APROVADO</v>
          </cell>
          <cell r="T34">
            <v>41933</v>
          </cell>
          <cell r="U34" t="str">
            <v>OUT</v>
          </cell>
          <cell r="V34">
            <v>2014</v>
          </cell>
          <cell r="W34" t="str">
            <v>CABO FRIO</v>
          </cell>
          <cell r="X34" t="str">
            <v>ETA-020 R-1</v>
          </cell>
          <cell r="Y34" t="str">
            <v>MICRO</v>
          </cell>
          <cell r="Z34" t="str">
            <v>NÃO</v>
          </cell>
          <cell r="AA34" t="str">
            <v>BT - 3Ø</v>
          </cell>
          <cell r="AB34" t="str">
            <v>Comercial</v>
          </cell>
          <cell r="AC34" t="str">
            <v>ORDEM FINALIZADA</v>
          </cell>
          <cell r="AD34" t="str">
            <v>-22.769558</v>
          </cell>
          <cell r="AE34" t="str">
            <v>-41.911296</v>
          </cell>
          <cell r="AF34" t="str">
            <v>SIM</v>
          </cell>
          <cell r="AG34">
            <v>42150</v>
          </cell>
          <cell r="AJ34" t="str">
            <v>02/06/2015</v>
          </cell>
          <cell r="AK34" t="str">
            <v>JUN</v>
          </cell>
          <cell r="AL34">
            <v>2015</v>
          </cell>
          <cell r="AM34" t="str">
            <v>Solar Energy do Brasil</v>
          </cell>
          <cell r="AO34" t="str">
            <v>YINGLI - YL240P-29b</v>
          </cell>
          <cell r="AP34" t="str">
            <v>GUANGZHOU SANJING - SUNUNO TL 1.5K</v>
          </cell>
          <cell r="AQ34">
            <v>1</v>
          </cell>
          <cell r="AR34" t="str">
            <v/>
          </cell>
          <cell r="AS34">
            <v>271</v>
          </cell>
          <cell r="AU34" t="str">
            <v>BUZ02</v>
          </cell>
          <cell r="AV34" t="str">
            <v>CF48235</v>
          </cell>
          <cell r="AW34">
            <v>45</v>
          </cell>
          <cell r="AX34" t="str">
            <v>3# CU 35 mm² (CU 16-1 FIO)</v>
          </cell>
          <cell r="AY34">
            <v>0.1031</v>
          </cell>
          <cell r="BA34" t="str">
            <v>3# COMP 185</v>
          </cell>
          <cell r="BB34">
            <v>4.0321051649656363</v>
          </cell>
        </row>
        <row r="35">
          <cell r="B35" t="str">
            <v>A013607496</v>
          </cell>
          <cell r="C35">
            <v>5414086</v>
          </cell>
          <cell r="D35" t="str">
            <v>PIERRE ANDRE DA ROCHA ANDRADE</v>
          </cell>
          <cell r="E35">
            <v>7.36</v>
          </cell>
          <cell r="F35" t="str">
            <v>0</v>
          </cell>
          <cell r="G35">
            <v>41908</v>
          </cell>
          <cell r="H35" t="str">
            <v>SET</v>
          </cell>
          <cell r="I35">
            <v>2014</v>
          </cell>
          <cell r="J35">
            <v>41908</v>
          </cell>
          <cell r="K35">
            <v>41908</v>
          </cell>
          <cell r="L35" t="str">
            <v>SET</v>
          </cell>
          <cell r="M35">
            <v>2014</v>
          </cell>
          <cell r="N35" t="str">
            <v>-</v>
          </cell>
          <cell r="O35" t="str">
            <v>CONCLUÍDO</v>
          </cell>
          <cell r="P35">
            <v>11</v>
          </cell>
          <cell r="Q35">
            <v>25</v>
          </cell>
          <cell r="R35" t="str">
            <v>Vanderlei</v>
          </cell>
          <cell r="S35" t="str">
            <v>REPROVADO</v>
          </cell>
          <cell r="T35">
            <v>41919</v>
          </cell>
          <cell r="U35" t="str">
            <v>OUT</v>
          </cell>
          <cell r="V35">
            <v>2014</v>
          </cell>
          <cell r="W35" t="str">
            <v>NITERÓI</v>
          </cell>
          <cell r="X35" t="str">
            <v>ETA-020 R-1</v>
          </cell>
          <cell r="Y35" t="str">
            <v>MICRO</v>
          </cell>
          <cell r="Z35" t="str">
            <v>NÃO</v>
          </cell>
          <cell r="AA35" t="str">
            <v>BT - 3Ø</v>
          </cell>
          <cell r="AB35" t="str">
            <v>Residencial</v>
          </cell>
          <cell r="AC35" t="str">
            <v>ORDEM FINALIZADA</v>
          </cell>
          <cell r="AF35" t="str">
            <v>NÃO</v>
          </cell>
          <cell r="AJ35" t="str">
            <v>27/11/2014</v>
          </cell>
          <cell r="AK35" t="str">
            <v>NOV</v>
          </cell>
          <cell r="AL35">
            <v>2014</v>
          </cell>
          <cell r="AQ35">
            <v>1</v>
          </cell>
          <cell r="AR35" t="str">
            <v/>
          </cell>
          <cell r="AS35">
            <v>62</v>
          </cell>
          <cell r="AU35" t="str">
            <v>PIN06</v>
          </cell>
          <cell r="AV35" t="str">
            <v>NI33175</v>
          </cell>
          <cell r="AW35">
            <v>113</v>
          </cell>
          <cell r="AX35" t="str">
            <v>3# PR 1kV 3x50(50)mm²AL</v>
          </cell>
          <cell r="AY35">
            <v>0.37110000000000004</v>
          </cell>
          <cell r="BA35" t="str">
            <v>3# CA 2 AWG</v>
          </cell>
          <cell r="BB35">
            <v>1.95</v>
          </cell>
        </row>
        <row r="36">
          <cell r="B36" t="str">
            <v>A013631305</v>
          </cell>
          <cell r="C36">
            <v>5649892</v>
          </cell>
          <cell r="D36" t="str">
            <v>MARCOS ROSSI</v>
          </cell>
          <cell r="E36">
            <v>2</v>
          </cell>
          <cell r="F36">
            <v>2</v>
          </cell>
          <cell r="G36">
            <v>41913</v>
          </cell>
          <cell r="H36" t="str">
            <v>OUT</v>
          </cell>
          <cell r="I36">
            <v>2014</v>
          </cell>
          <cell r="J36">
            <v>41915</v>
          </cell>
          <cell r="K36">
            <v>41915</v>
          </cell>
          <cell r="L36" t="str">
            <v>OUT</v>
          </cell>
          <cell r="M36">
            <v>2014</v>
          </cell>
          <cell r="N36" t="str">
            <v>-</v>
          </cell>
          <cell r="O36" t="str">
            <v>CANCELADO</v>
          </cell>
          <cell r="P36">
            <v>19</v>
          </cell>
          <cell r="Q36">
            <v>19</v>
          </cell>
          <cell r="R36" t="str">
            <v>Vanderlei</v>
          </cell>
          <cell r="S36" t="str">
            <v>APROVADO</v>
          </cell>
          <cell r="T36">
            <v>41934</v>
          </cell>
          <cell r="U36" t="str">
            <v>OUT</v>
          </cell>
          <cell r="V36">
            <v>2014</v>
          </cell>
          <cell r="W36" t="str">
            <v>CABO FRIO</v>
          </cell>
          <cell r="X36" t="str">
            <v>ETA-020 R-1</v>
          </cell>
          <cell r="Y36" t="str">
            <v>MICRO</v>
          </cell>
          <cell r="Z36" t="str">
            <v>NÃO</v>
          </cell>
          <cell r="AA36" t="str">
            <v>BT - 3Ø</v>
          </cell>
          <cell r="AB36" t="str">
            <v>Residencial</v>
          </cell>
          <cell r="AC36" t="str">
            <v>ORDEM CANCELADA</v>
          </cell>
          <cell r="AD36" t="str">
            <v>-22.755252</v>
          </cell>
          <cell r="AE36" t="str">
            <v>-41.892452</v>
          </cell>
          <cell r="AF36" t="str">
            <v>NÃO</v>
          </cell>
          <cell r="AG36" t="str">
            <v/>
          </cell>
          <cell r="AJ36" t="str">
            <v>30/01/2015</v>
          </cell>
          <cell r="AK36" t="str">
            <v>JAN</v>
          </cell>
          <cell r="AL36">
            <v>2015</v>
          </cell>
          <cell r="AQ36">
            <v>1</v>
          </cell>
          <cell r="AR36" t="str">
            <v/>
          </cell>
          <cell r="AS36" t="str">
            <v>-</v>
          </cell>
          <cell r="AU36" t="str">
            <v>BUZ02</v>
          </cell>
          <cell r="AV36" t="str">
            <v>CF49978</v>
          </cell>
          <cell r="AW36">
            <v>113</v>
          </cell>
          <cell r="AX36" t="str">
            <v>3# PR 1kV 3x95(50)mm²AL</v>
          </cell>
          <cell r="AY36">
            <v>0.3881</v>
          </cell>
          <cell r="BA36" t="str">
            <v>3# COMP 185</v>
          </cell>
          <cell r="BB36">
            <v>4.0321051649656363</v>
          </cell>
        </row>
        <row r="37">
          <cell r="B37" t="str">
            <v>A013595225</v>
          </cell>
          <cell r="C37">
            <v>5352933</v>
          </cell>
          <cell r="D37" t="str">
            <v xml:space="preserve">CLAUDIA MUNIZ CAMPOS TEIXEIRA </v>
          </cell>
          <cell r="E37">
            <v>2.4</v>
          </cell>
          <cell r="F37">
            <v>2.4</v>
          </cell>
          <cell r="G37">
            <v>41906</v>
          </cell>
          <cell r="H37" t="str">
            <v>SET</v>
          </cell>
          <cell r="I37">
            <v>2014</v>
          </cell>
          <cell r="J37">
            <v>41915</v>
          </cell>
          <cell r="K37">
            <v>41915</v>
          </cell>
          <cell r="L37" t="str">
            <v>OUT</v>
          </cell>
          <cell r="M37">
            <v>2014</v>
          </cell>
          <cell r="N37" t="str">
            <v>-</v>
          </cell>
          <cell r="O37" t="str">
            <v>CONCLUÍDO</v>
          </cell>
          <cell r="P37">
            <v>14</v>
          </cell>
          <cell r="Q37">
            <v>14</v>
          </cell>
          <cell r="R37" t="str">
            <v>Vanderlei</v>
          </cell>
          <cell r="S37" t="str">
            <v>APROVADO</v>
          </cell>
          <cell r="T37">
            <v>41929</v>
          </cell>
          <cell r="U37" t="str">
            <v>OUT</v>
          </cell>
          <cell r="V37">
            <v>2014</v>
          </cell>
          <cell r="W37" t="str">
            <v>CAMPOS</v>
          </cell>
          <cell r="X37" t="str">
            <v>ETA-020 R-1</v>
          </cell>
          <cell r="Y37" t="str">
            <v>MICRO</v>
          </cell>
          <cell r="Z37" t="str">
            <v>NÃO</v>
          </cell>
          <cell r="AA37" t="str">
            <v>BT - 2Ø</v>
          </cell>
          <cell r="AB37" t="str">
            <v>Residencial</v>
          </cell>
          <cell r="AC37" t="str">
            <v>ORDEM FINALIZADA</v>
          </cell>
          <cell r="AF37" t="str">
            <v>SIM</v>
          </cell>
          <cell r="AG37">
            <v>42016</v>
          </cell>
          <cell r="AJ37" t="str">
            <v>16/01/2015</v>
          </cell>
          <cell r="AK37" t="str">
            <v>JAN</v>
          </cell>
          <cell r="AL37">
            <v>2015</v>
          </cell>
          <cell r="AO37" t="str">
            <v xml:space="preserve">CNPV - </v>
          </cell>
          <cell r="AP37" t="str">
            <v xml:space="preserve">Power One - </v>
          </cell>
          <cell r="AQ37">
            <v>1</v>
          </cell>
          <cell r="AR37" t="str">
            <v/>
          </cell>
          <cell r="AS37">
            <v>114</v>
          </cell>
          <cell r="AU37" t="str">
            <v>DIC02</v>
          </cell>
          <cell r="AV37" t="str">
            <v>CP14212</v>
          </cell>
          <cell r="AW37" t="str">
            <v/>
          </cell>
          <cell r="AX37" t="str">
            <v>3# PR 1kV 3x150(70)mm²AL</v>
          </cell>
          <cell r="AY37">
            <v>0.48510000000000003</v>
          </cell>
          <cell r="BA37" t="str">
            <v>3# CA 2 AWG</v>
          </cell>
          <cell r="BB37">
            <v>8.3962314052278781</v>
          </cell>
        </row>
        <row r="38">
          <cell r="B38" t="str">
            <v>A013607496</v>
          </cell>
          <cell r="C38">
            <v>5414086</v>
          </cell>
          <cell r="D38" t="str">
            <v>PIERRE ANDRE DA ROCHA ANDRADE</v>
          </cell>
          <cell r="E38">
            <v>7.36</v>
          </cell>
          <cell r="F38">
            <v>7.36</v>
          </cell>
          <cell r="G38">
            <v>41908</v>
          </cell>
          <cell r="H38" t="str">
            <v>SET</v>
          </cell>
          <cell r="I38">
            <v>2014</v>
          </cell>
          <cell r="J38">
            <v>41919</v>
          </cell>
          <cell r="K38">
            <v>41919</v>
          </cell>
          <cell r="L38" t="str">
            <v>OUT</v>
          </cell>
          <cell r="M38">
            <v>2014</v>
          </cell>
          <cell r="N38" t="str">
            <v>-</v>
          </cell>
          <cell r="O38" t="str">
            <v>CONCLUÍDO</v>
          </cell>
          <cell r="P38">
            <v>14</v>
          </cell>
          <cell r="Q38">
            <v>25</v>
          </cell>
          <cell r="R38" t="str">
            <v>Vanderlei</v>
          </cell>
          <cell r="S38" t="str">
            <v>APROVADO</v>
          </cell>
          <cell r="T38">
            <v>41933</v>
          </cell>
          <cell r="U38" t="str">
            <v>OUT</v>
          </cell>
          <cell r="V38">
            <v>2014</v>
          </cell>
          <cell r="W38" t="str">
            <v>NITERÓI</v>
          </cell>
          <cell r="X38" t="str">
            <v>ETA-020 R-1</v>
          </cell>
          <cell r="Y38" t="str">
            <v>MICRO</v>
          </cell>
          <cell r="Z38" t="str">
            <v>NÃO</v>
          </cell>
          <cell r="AA38" t="str">
            <v>BT - 3Ø</v>
          </cell>
          <cell r="AB38" t="str">
            <v>Residencial</v>
          </cell>
          <cell r="AC38" t="str">
            <v>ORDEM FINALIZADA</v>
          </cell>
          <cell r="AF38" t="str">
            <v>SIM</v>
          </cell>
          <cell r="AG38">
            <v>41955</v>
          </cell>
          <cell r="AJ38" t="str">
            <v>27/11/2014</v>
          </cell>
          <cell r="AK38" t="str">
            <v>NOV</v>
          </cell>
          <cell r="AL38">
            <v>2014</v>
          </cell>
          <cell r="AQ38">
            <v>2</v>
          </cell>
          <cell r="AR38" t="str">
            <v/>
          </cell>
          <cell r="AS38">
            <v>62</v>
          </cell>
          <cell r="AU38" t="str">
            <v>PIN06</v>
          </cell>
          <cell r="AV38" t="str">
            <v>NI33175</v>
          </cell>
          <cell r="AW38">
            <v>113</v>
          </cell>
          <cell r="AX38" t="str">
            <v>3# PR 1kV 3x50(50)mm²AL</v>
          </cell>
          <cell r="AY38">
            <v>0.37110000000000004</v>
          </cell>
          <cell r="BA38" t="str">
            <v>3# CA 2 AWG</v>
          </cell>
          <cell r="BB38">
            <v>1.95</v>
          </cell>
        </row>
        <row r="39">
          <cell r="B39" t="str">
            <v>A013652323</v>
          </cell>
          <cell r="C39">
            <v>5674739</v>
          </cell>
          <cell r="D39" t="str">
            <v>ELIZABETH NOGUEIRA DA GAMA G D ALMEIDA</v>
          </cell>
          <cell r="E39">
            <v>3</v>
          </cell>
          <cell r="F39">
            <v>3</v>
          </cell>
          <cell r="G39">
            <v>41919</v>
          </cell>
          <cell r="H39" t="str">
            <v>OUT</v>
          </cell>
          <cell r="I39">
            <v>2014</v>
          </cell>
          <cell r="J39">
            <v>41920</v>
          </cell>
          <cell r="K39">
            <v>41920</v>
          </cell>
          <cell r="L39" t="str">
            <v>OUT</v>
          </cell>
          <cell r="M39">
            <v>2014</v>
          </cell>
          <cell r="N39" t="str">
            <v>-</v>
          </cell>
          <cell r="O39" t="str">
            <v>CONCLUÍDO</v>
          </cell>
          <cell r="P39">
            <v>13</v>
          </cell>
          <cell r="Q39">
            <v>13</v>
          </cell>
          <cell r="R39" t="str">
            <v>Vanderlei</v>
          </cell>
          <cell r="S39" t="str">
            <v>APROVADO</v>
          </cell>
          <cell r="T39">
            <v>41933</v>
          </cell>
          <cell r="U39" t="str">
            <v>OUT</v>
          </cell>
          <cell r="V39">
            <v>2014</v>
          </cell>
          <cell r="W39" t="str">
            <v>ITAPERUNA</v>
          </cell>
          <cell r="X39" t="str">
            <v>ETA-020 R-1</v>
          </cell>
          <cell r="Y39" t="str">
            <v>MICRO</v>
          </cell>
          <cell r="Z39" t="str">
            <v>NÃO</v>
          </cell>
          <cell r="AA39" t="str">
            <v>BT - 2Ø</v>
          </cell>
          <cell r="AB39" t="str">
            <v>Residencial</v>
          </cell>
          <cell r="AC39" t="str">
            <v>ORDEM FINALIZADA</v>
          </cell>
          <cell r="AF39" t="str">
            <v>SIM</v>
          </cell>
          <cell r="AG39">
            <v>41949</v>
          </cell>
          <cell r="AJ39" t="str">
            <v>11/12/2014</v>
          </cell>
          <cell r="AK39" t="str">
            <v>DEZ</v>
          </cell>
          <cell r="AL39">
            <v>2014</v>
          </cell>
          <cell r="AQ39">
            <v>1</v>
          </cell>
          <cell r="AR39" t="str">
            <v/>
          </cell>
          <cell r="AS39">
            <v>65</v>
          </cell>
          <cell r="AU39" t="str">
            <v>ITR06</v>
          </cell>
          <cell r="AV39" t="str">
            <v>IT437702</v>
          </cell>
          <cell r="AW39">
            <v>0</v>
          </cell>
          <cell r="AX39">
            <v>0</v>
          </cell>
          <cell r="AY39">
            <v>0</v>
          </cell>
          <cell r="BA39" t="str">
            <v>3# CA 2 AWG</v>
          </cell>
          <cell r="BB39">
            <v>5.92</v>
          </cell>
        </row>
        <row r="40">
          <cell r="B40" t="str">
            <v>A013518694</v>
          </cell>
          <cell r="C40">
            <v>1116953</v>
          </cell>
          <cell r="D40" t="str">
            <v>SEBASTIAO MACHADO BARCELOS</v>
          </cell>
          <cell r="E40">
            <v>2</v>
          </cell>
          <cell r="F40" t="str">
            <v>0</v>
          </cell>
          <cell r="G40">
            <v>41890</v>
          </cell>
          <cell r="H40" t="str">
            <v>SET</v>
          </cell>
          <cell r="I40">
            <v>2014</v>
          </cell>
          <cell r="J40">
            <v>41922</v>
          </cell>
          <cell r="K40">
            <v>41922</v>
          </cell>
          <cell r="L40" t="str">
            <v>OUT</v>
          </cell>
          <cell r="M40">
            <v>2014</v>
          </cell>
          <cell r="N40" t="str">
            <v>-</v>
          </cell>
          <cell r="O40" t="str">
            <v>CONCLUÍDO</v>
          </cell>
          <cell r="P40">
            <v>10</v>
          </cell>
          <cell r="Q40">
            <v>17</v>
          </cell>
          <cell r="R40" t="str">
            <v>Vanderlei</v>
          </cell>
          <cell r="S40" t="str">
            <v>REPROVADO</v>
          </cell>
          <cell r="T40">
            <v>41932</v>
          </cell>
          <cell r="U40" t="str">
            <v>OUT</v>
          </cell>
          <cell r="V40">
            <v>2014</v>
          </cell>
          <cell r="W40" t="str">
            <v>SÃO GONÇALO</v>
          </cell>
          <cell r="X40" t="str">
            <v>ETA-020 R-1</v>
          </cell>
          <cell r="Y40" t="str">
            <v>MICRO</v>
          </cell>
          <cell r="Z40" t="str">
            <v>NÃO</v>
          </cell>
          <cell r="AA40" t="str">
            <v>BT - 2Ø</v>
          </cell>
          <cell r="AB40" t="str">
            <v>Residencial</v>
          </cell>
          <cell r="AC40" t="str">
            <v>ORDEM FINALIZADA</v>
          </cell>
          <cell r="AD40" t="str">
            <v>-22.823063</v>
          </cell>
          <cell r="AE40" t="str">
            <v>-43.039960</v>
          </cell>
          <cell r="AF40" t="str">
            <v>NÃO</v>
          </cell>
          <cell r="AJ40" t="str">
            <v>05/01/2015</v>
          </cell>
          <cell r="AK40" t="str">
            <v>JAN</v>
          </cell>
          <cell r="AL40">
            <v>2015</v>
          </cell>
          <cell r="AQ40">
            <v>2</v>
          </cell>
          <cell r="AR40" t="str">
            <v/>
          </cell>
          <cell r="AS40">
            <v>119</v>
          </cell>
          <cell r="AU40" t="str">
            <v>GAB05</v>
          </cell>
          <cell r="AV40" t="str">
            <v>U6443</v>
          </cell>
          <cell r="AW40">
            <v>112</v>
          </cell>
          <cell r="AX40">
            <v>0</v>
          </cell>
          <cell r="AY40">
            <v>0</v>
          </cell>
          <cell r="BA40" t="str">
            <v>3# CA 2 AWG</v>
          </cell>
          <cell r="BB40">
            <v>2.8223018381273031</v>
          </cell>
        </row>
        <row r="41">
          <cell r="B41" t="str">
            <v>A013751175</v>
          </cell>
          <cell r="C41">
            <v>413315</v>
          </cell>
          <cell r="D41" t="str">
            <v>HELCIO CAPUCCI BASTOS</v>
          </cell>
          <cell r="E41">
            <v>1</v>
          </cell>
          <cell r="F41">
            <v>1</v>
          </cell>
          <cell r="G41">
            <v>41936</v>
          </cell>
          <cell r="H41" t="str">
            <v>OUT</v>
          </cell>
          <cell r="I41">
            <v>2014</v>
          </cell>
          <cell r="J41">
            <v>41939</v>
          </cell>
          <cell r="K41">
            <v>41939</v>
          </cell>
          <cell r="L41" t="str">
            <v>OUT</v>
          </cell>
          <cell r="M41">
            <v>2014</v>
          </cell>
          <cell r="N41" t="str">
            <v>-</v>
          </cell>
          <cell r="O41" t="str">
            <v>CANCELADO</v>
          </cell>
          <cell r="P41">
            <v>0</v>
          </cell>
          <cell r="Q41">
            <v>0</v>
          </cell>
          <cell r="R41" t="str">
            <v>Vanderlei</v>
          </cell>
          <cell r="S41" t="str">
            <v>APROVADO</v>
          </cell>
          <cell r="T41">
            <v>41939</v>
          </cell>
          <cell r="U41" t="str">
            <v>OUT</v>
          </cell>
          <cell r="V41">
            <v>2014</v>
          </cell>
          <cell r="W41" t="str">
            <v>TERESÓPOLIS</v>
          </cell>
          <cell r="X41" t="str">
            <v>ETA-020 R-1</v>
          </cell>
          <cell r="Y41" t="str">
            <v>MICRO</v>
          </cell>
          <cell r="Z41" t="str">
            <v>NÃO</v>
          </cell>
          <cell r="AA41" t="str">
            <v>BT - 3Ø</v>
          </cell>
          <cell r="AB41" t="str">
            <v>Residencial</v>
          </cell>
          <cell r="AC41" t="str">
            <v>ORDEM CANCELADA</v>
          </cell>
          <cell r="AD41" t="str">
            <v>-22.441233</v>
          </cell>
          <cell r="AE41" t="str">
            <v>-42.989972</v>
          </cell>
          <cell r="AF41" t="str">
            <v>NÃO</v>
          </cell>
          <cell r="AG41" t="str">
            <v/>
          </cell>
          <cell r="AJ41" t="str">
            <v>04/11/2014</v>
          </cell>
          <cell r="AK41" t="str">
            <v>NOV</v>
          </cell>
          <cell r="AL41">
            <v>2014</v>
          </cell>
          <cell r="AN41" t="str">
            <v>Cancelada em 04/11/2014 - Motivo: Pedido em duplicidade</v>
          </cell>
          <cell r="AQ41">
            <v>1</v>
          </cell>
          <cell r="AR41" t="str">
            <v/>
          </cell>
          <cell r="AS41" t="str">
            <v>-</v>
          </cell>
          <cell r="AU41" t="str">
            <v>TRB02</v>
          </cell>
          <cell r="AV41" t="str">
            <v>TE60270</v>
          </cell>
          <cell r="AW41">
            <v>75</v>
          </cell>
          <cell r="AX41" t="str">
            <v>3# CU 16-1 FIO (CU 16-1 FIO)</v>
          </cell>
          <cell r="AY41">
            <v>0.40010000000000001</v>
          </cell>
          <cell r="BA41" t="str">
            <v>3# CU 16-1 FIO (CU 16-1 FIO)</v>
          </cell>
          <cell r="BB41">
            <v>4.3790954092150054</v>
          </cell>
        </row>
        <row r="42">
          <cell r="B42" t="str">
            <v>A013748278</v>
          </cell>
          <cell r="C42">
            <v>2844369</v>
          </cell>
          <cell r="D42" t="str">
            <v>RICARDO ALVES RODRIGUES PEREIRA</v>
          </cell>
          <cell r="E42">
            <v>3.8</v>
          </cell>
          <cell r="F42">
            <v>3.8</v>
          </cell>
          <cell r="G42">
            <v>41936</v>
          </cell>
          <cell r="H42" t="str">
            <v>OUT</v>
          </cell>
          <cell r="I42">
            <v>2014</v>
          </cell>
          <cell r="J42">
            <v>41939</v>
          </cell>
          <cell r="K42">
            <v>41939</v>
          </cell>
          <cell r="L42" t="str">
            <v>OUT</v>
          </cell>
          <cell r="M42">
            <v>2014</v>
          </cell>
          <cell r="N42" t="str">
            <v>-</v>
          </cell>
          <cell r="O42" t="str">
            <v>CONCLUÍDO</v>
          </cell>
          <cell r="P42">
            <v>49</v>
          </cell>
          <cell r="Q42">
            <v>49</v>
          </cell>
          <cell r="R42" t="str">
            <v>Vanderlei</v>
          </cell>
          <cell r="S42" t="str">
            <v>APROVADO</v>
          </cell>
          <cell r="T42">
            <v>41988</v>
          </cell>
          <cell r="U42" t="str">
            <v>DEZ</v>
          </cell>
          <cell r="V42">
            <v>2014</v>
          </cell>
          <cell r="W42" t="str">
            <v>NITERÓI</v>
          </cell>
          <cell r="X42" t="str">
            <v>ETA-020 R-1</v>
          </cell>
          <cell r="Y42" t="str">
            <v>MICRO</v>
          </cell>
          <cell r="Z42" t="str">
            <v>NÃO</v>
          </cell>
          <cell r="AA42" t="str">
            <v>BT - 3Ø</v>
          </cell>
          <cell r="AB42" t="str">
            <v>Residencial</v>
          </cell>
          <cell r="AC42" t="str">
            <v>ORDEM FINALIZADA</v>
          </cell>
          <cell r="AF42" t="str">
            <v>SIM</v>
          </cell>
          <cell r="AG42">
            <v>42061</v>
          </cell>
          <cell r="AJ42" t="str">
            <v>26/02/2015</v>
          </cell>
          <cell r="AK42" t="str">
            <v>FEV</v>
          </cell>
          <cell r="AL42">
            <v>2015</v>
          </cell>
          <cell r="AO42" t="str">
            <v>YINGLI - YL240P-29b</v>
          </cell>
          <cell r="AP42" t="str">
            <v>SOLAR ENERGY - SE-TL 2,0 K</v>
          </cell>
          <cell r="AQ42">
            <v>1</v>
          </cell>
          <cell r="AR42" t="str">
            <v/>
          </cell>
          <cell r="AS42">
            <v>125</v>
          </cell>
          <cell r="AU42" t="str">
            <v>PIN09</v>
          </cell>
          <cell r="AV42" t="str">
            <v>NI34573</v>
          </cell>
          <cell r="AW42">
            <v>75</v>
          </cell>
          <cell r="AX42" t="str">
            <v>3# PR 1kV 3x95(50)mm²AL</v>
          </cell>
          <cell r="AY42">
            <v>0.65110000000000001</v>
          </cell>
          <cell r="BA42" t="str">
            <v>3# CA 2 AWG</v>
          </cell>
          <cell r="BB42">
            <v>2.34</v>
          </cell>
        </row>
        <row r="43">
          <cell r="B43" t="str">
            <v>A013794952</v>
          </cell>
          <cell r="C43">
            <v>413315</v>
          </cell>
          <cell r="D43" t="str">
            <v>HELCIO CAPUCCI BASTOS</v>
          </cell>
          <cell r="E43">
            <v>0.54</v>
          </cell>
          <cell r="F43">
            <v>0.54</v>
          </cell>
          <cell r="G43">
            <v>41947</v>
          </cell>
          <cell r="H43" t="str">
            <v>NOV</v>
          </cell>
          <cell r="I43">
            <v>2014</v>
          </cell>
          <cell r="J43">
            <v>41947</v>
          </cell>
          <cell r="K43">
            <v>41947</v>
          </cell>
          <cell r="L43" t="str">
            <v>NOV</v>
          </cell>
          <cell r="M43">
            <v>2014</v>
          </cell>
          <cell r="N43" t="str">
            <v>-</v>
          </cell>
          <cell r="O43" t="str">
            <v>CONCLUÍDO</v>
          </cell>
          <cell r="P43">
            <v>23</v>
          </cell>
          <cell r="Q43">
            <v>23</v>
          </cell>
          <cell r="R43" t="str">
            <v>Vanderlei</v>
          </cell>
          <cell r="S43" t="str">
            <v>APROVADO</v>
          </cell>
          <cell r="T43">
            <v>41970</v>
          </cell>
          <cell r="U43" t="str">
            <v>NOV</v>
          </cell>
          <cell r="V43">
            <v>2014</v>
          </cell>
          <cell r="W43" t="str">
            <v>TERESÓPOLIS</v>
          </cell>
          <cell r="X43" t="str">
            <v>ETA-020 R-1</v>
          </cell>
          <cell r="Y43" t="str">
            <v>MICRO</v>
          </cell>
          <cell r="Z43" t="str">
            <v>NÃO</v>
          </cell>
          <cell r="AA43" t="str">
            <v>BT - 3Ø</v>
          </cell>
          <cell r="AB43" t="str">
            <v>Residencial</v>
          </cell>
          <cell r="AC43" t="str">
            <v>ORDEM FINALIZADA</v>
          </cell>
          <cell r="AD43" t="str">
            <v>-22.441233</v>
          </cell>
          <cell r="AE43" t="str">
            <v>-42.989972</v>
          </cell>
          <cell r="AF43" t="str">
            <v>SIM</v>
          </cell>
          <cell r="AG43">
            <v>41983</v>
          </cell>
          <cell r="AJ43" t="str">
            <v>10/12/2014</v>
          </cell>
          <cell r="AK43" t="str">
            <v>DEZ</v>
          </cell>
          <cell r="AL43">
            <v>2014</v>
          </cell>
          <cell r="AQ43">
            <v>1</v>
          </cell>
          <cell r="AR43" t="str">
            <v/>
          </cell>
          <cell r="AS43">
            <v>36</v>
          </cell>
          <cell r="AU43" t="str">
            <v>TRB02</v>
          </cell>
          <cell r="AV43" t="str">
            <v>TE60270</v>
          </cell>
          <cell r="AW43">
            <v>75</v>
          </cell>
          <cell r="AX43" t="str">
            <v>3# CU 16-1 FIO (CU 16-1 FIO)</v>
          </cell>
          <cell r="AY43">
            <v>0.40010000000000001</v>
          </cell>
          <cell r="BA43" t="str">
            <v>3# CU 16-1 FIO (CU 16-1 FIO)</v>
          </cell>
          <cell r="BB43">
            <v>4.3790954092150054</v>
          </cell>
        </row>
        <row r="44">
          <cell r="B44">
            <v>13123838</v>
          </cell>
          <cell r="C44">
            <v>4279</v>
          </cell>
          <cell r="D44" t="str">
            <v>AMPLA-ADM CENT-D DEPENDENCIAS</v>
          </cell>
          <cell r="E44">
            <v>42.9</v>
          </cell>
          <cell r="F44">
            <v>42.9</v>
          </cell>
          <cell r="G44">
            <v>41950</v>
          </cell>
          <cell r="H44" t="str">
            <v>NOV</v>
          </cell>
          <cell r="I44">
            <v>2014</v>
          </cell>
          <cell r="J44">
            <v>41950</v>
          </cell>
          <cell r="K44">
            <v>41950</v>
          </cell>
          <cell r="L44" t="str">
            <v>NOV</v>
          </cell>
          <cell r="M44">
            <v>2014</v>
          </cell>
          <cell r="N44" t="str">
            <v>-</v>
          </cell>
          <cell r="O44" t="str">
            <v>CONCLUÍDO</v>
          </cell>
          <cell r="P44">
            <v>18</v>
          </cell>
          <cell r="Q44">
            <v>18</v>
          </cell>
          <cell r="R44" t="str">
            <v>Vanderlei</v>
          </cell>
          <cell r="S44" t="str">
            <v>APROVADO</v>
          </cell>
          <cell r="T44">
            <v>41968</v>
          </cell>
          <cell r="U44" t="str">
            <v>NOV</v>
          </cell>
          <cell r="V44">
            <v>2014</v>
          </cell>
          <cell r="W44" t="str">
            <v>NITERÓI</v>
          </cell>
          <cell r="X44" t="str">
            <v>ETA-020 R-1</v>
          </cell>
          <cell r="Y44" t="str">
            <v>MICRO</v>
          </cell>
          <cell r="Z44" t="str">
            <v>NÃO</v>
          </cell>
          <cell r="AA44" t="str">
            <v>MT</v>
          </cell>
          <cell r="AB44" t="str">
            <v>Comercial</v>
          </cell>
          <cell r="AC44" t="str">
            <v>ORDEM FINALIZADA</v>
          </cell>
          <cell r="AD44" t="str">
            <v>-22.898811</v>
          </cell>
          <cell r="AE44" t="str">
            <v>-43.129755</v>
          </cell>
          <cell r="AF44" t="str">
            <v>SIM</v>
          </cell>
          <cell r="AG44">
            <v>42326</v>
          </cell>
          <cell r="AH44" t="str">
            <v>AUTO</v>
          </cell>
          <cell r="AJ44">
            <v>42327</v>
          </cell>
          <cell r="AK44" t="str">
            <v>NOV</v>
          </cell>
          <cell r="AL44">
            <v>2015</v>
          </cell>
          <cell r="AM44" t="str">
            <v>Enel Soluções</v>
          </cell>
          <cell r="AQ44">
            <v>1</v>
          </cell>
          <cell r="AR44" t="str">
            <v/>
          </cell>
          <cell r="AS44">
            <v>377</v>
          </cell>
          <cell r="AU44" t="str">
            <v>SLR05</v>
          </cell>
          <cell r="AV44" t="str">
            <v>U3336</v>
          </cell>
          <cell r="AW44" t="str">
            <v/>
          </cell>
          <cell r="AX44">
            <v>0</v>
          </cell>
          <cell r="AY44">
            <v>0</v>
          </cell>
          <cell r="BA44" t="str">
            <v>3# CA 336,4 MCM (CU 35 mm²)</v>
          </cell>
          <cell r="BB44">
            <v>0.19</v>
          </cell>
        </row>
        <row r="45">
          <cell r="B45" t="str">
            <v>A013810534</v>
          </cell>
          <cell r="C45">
            <v>4233758</v>
          </cell>
          <cell r="D45" t="str">
            <v>CLEO PIRES AYROSA GALVÃO</v>
          </cell>
          <cell r="E45">
            <v>4</v>
          </cell>
          <cell r="F45" t="str">
            <v>0</v>
          </cell>
          <cell r="G45">
            <v>41949</v>
          </cell>
          <cell r="H45" t="str">
            <v>NOV</v>
          </cell>
          <cell r="I45">
            <v>2014</v>
          </cell>
          <cell r="J45">
            <v>41953</v>
          </cell>
          <cell r="K45">
            <v>41953</v>
          </cell>
          <cell r="L45" t="str">
            <v>NOV</v>
          </cell>
          <cell r="M45">
            <v>2014</v>
          </cell>
          <cell r="N45" t="str">
            <v>-</v>
          </cell>
          <cell r="O45" t="str">
            <v>CONCLUÍDO</v>
          </cell>
          <cell r="P45">
            <v>28</v>
          </cell>
          <cell r="Q45">
            <v>160</v>
          </cell>
          <cell r="R45" t="str">
            <v>Vanderlei</v>
          </cell>
          <cell r="S45" t="str">
            <v>REPROVADO</v>
          </cell>
          <cell r="T45">
            <v>41981</v>
          </cell>
          <cell r="U45" t="str">
            <v>DEZ</v>
          </cell>
          <cell r="V45">
            <v>2014</v>
          </cell>
          <cell r="W45" t="str">
            <v>MACAÉ</v>
          </cell>
          <cell r="X45" t="str">
            <v>ETA-020 R-1</v>
          </cell>
          <cell r="Y45" t="str">
            <v>MICRO</v>
          </cell>
          <cell r="Z45" t="str">
            <v>NÃO</v>
          </cell>
          <cell r="AA45" t="str">
            <v>BT - 3Ø</v>
          </cell>
          <cell r="AB45" t="str">
            <v>Residencial</v>
          </cell>
          <cell r="AC45" t="str">
            <v>ORDEM FINALIZADA</v>
          </cell>
          <cell r="AD45" t="str">
            <v>-22.418138</v>
          </cell>
          <cell r="AE45" t="str">
            <v>-43.167980</v>
          </cell>
          <cell r="AF45" t="str">
            <v>NÃO</v>
          </cell>
          <cell r="AH45" t="str">
            <v>AUTO</v>
          </cell>
          <cell r="AJ45" t="str">
            <v>04/01/2016</v>
          </cell>
          <cell r="AK45" t="str">
            <v>JAN</v>
          </cell>
          <cell r="AL45">
            <v>2016</v>
          </cell>
          <cell r="AM45" t="str">
            <v>Windeo Green futur</v>
          </cell>
          <cell r="AO45" t="str">
            <v>YINGLI - YL245P-29b</v>
          </cell>
          <cell r="AP45" t="str">
            <v>ABB - PVI-4200-TL-OUTD</v>
          </cell>
          <cell r="AQ45">
            <v>1</v>
          </cell>
          <cell r="AR45" t="str">
            <v/>
          </cell>
          <cell r="AS45">
            <v>424</v>
          </cell>
          <cell r="AT45" t="str">
            <v>ART</v>
          </cell>
          <cell r="AU45" t="str">
            <v>RDC02</v>
          </cell>
          <cell r="AV45" t="str">
            <v>PE66250</v>
          </cell>
          <cell r="AW45" t="str">
            <v/>
          </cell>
          <cell r="AX45" t="str">
            <v>3# CU 70 mm² (CU 35 mm²)</v>
          </cell>
          <cell r="AY45">
            <v>0.39410000000000001</v>
          </cell>
          <cell r="BA45" t="str">
            <v>3# CA 1/0 AWG (CA 2 AWG)</v>
          </cell>
          <cell r="BB45">
            <v>24.69</v>
          </cell>
        </row>
        <row r="46">
          <cell r="B46" t="str">
            <v>A013518694</v>
          </cell>
          <cell r="C46">
            <v>1116953</v>
          </cell>
          <cell r="D46" t="str">
            <v>SEBASTIAO MACHADO BARCELOS</v>
          </cell>
          <cell r="E46">
            <v>2</v>
          </cell>
          <cell r="F46">
            <v>2</v>
          </cell>
          <cell r="G46">
            <v>41890</v>
          </cell>
          <cell r="H46" t="str">
            <v>SET</v>
          </cell>
          <cell r="I46">
            <v>2014</v>
          </cell>
          <cell r="J46">
            <v>41953</v>
          </cell>
          <cell r="K46">
            <v>41953</v>
          </cell>
          <cell r="L46" t="str">
            <v>NOV</v>
          </cell>
          <cell r="M46">
            <v>2014</v>
          </cell>
          <cell r="N46" t="str">
            <v>-</v>
          </cell>
          <cell r="O46" t="str">
            <v>CONCLUÍDO</v>
          </cell>
          <cell r="P46">
            <v>0</v>
          </cell>
          <cell r="Q46">
            <v>17</v>
          </cell>
          <cell r="R46" t="str">
            <v>Vanderlei</v>
          </cell>
          <cell r="S46" t="str">
            <v>APROVADO</v>
          </cell>
          <cell r="T46">
            <v>41953</v>
          </cell>
          <cell r="U46" t="str">
            <v>NOV</v>
          </cell>
          <cell r="V46">
            <v>2014</v>
          </cell>
          <cell r="W46" t="str">
            <v>SÃO GONÇALO</v>
          </cell>
          <cell r="X46" t="str">
            <v>ETA-020 R-1</v>
          </cell>
          <cell r="Y46" t="str">
            <v>MICRO</v>
          </cell>
          <cell r="Z46" t="str">
            <v>NÃO</v>
          </cell>
          <cell r="AA46" t="str">
            <v>BT - 2Ø</v>
          </cell>
          <cell r="AB46" t="str">
            <v>Residencial</v>
          </cell>
          <cell r="AC46" t="str">
            <v>ORDEM FINALIZADA</v>
          </cell>
          <cell r="AD46" t="str">
            <v>-22.823063</v>
          </cell>
          <cell r="AE46" t="str">
            <v>-43.039960</v>
          </cell>
          <cell r="AF46" t="str">
            <v>SIM</v>
          </cell>
          <cell r="AG46">
            <v>42009</v>
          </cell>
          <cell r="AJ46" t="str">
            <v>05/01/2015</v>
          </cell>
          <cell r="AK46" t="str">
            <v>JAN</v>
          </cell>
          <cell r="AL46">
            <v>2015</v>
          </cell>
          <cell r="AN46" t="str">
            <v>Registros do Synergia</v>
          </cell>
          <cell r="AQ46">
            <v>3</v>
          </cell>
          <cell r="AR46" t="str">
            <v/>
          </cell>
          <cell r="AS46">
            <v>119</v>
          </cell>
          <cell r="AU46" t="str">
            <v>GAB05</v>
          </cell>
          <cell r="AV46" t="str">
            <v>U6443</v>
          </cell>
          <cell r="AW46">
            <v>112</v>
          </cell>
          <cell r="AX46">
            <v>0</v>
          </cell>
          <cell r="AY46">
            <v>0</v>
          </cell>
          <cell r="BA46" t="str">
            <v>3# CA 2 AWG</v>
          </cell>
          <cell r="BB46">
            <v>2.8223018381273031</v>
          </cell>
        </row>
        <row r="47">
          <cell r="B47" t="str">
            <v>A013813281</v>
          </cell>
          <cell r="C47">
            <v>1893249</v>
          </cell>
          <cell r="D47" t="str">
            <v>ANTONIO CARLOS QUINTAO</v>
          </cell>
          <cell r="E47">
            <v>0.49</v>
          </cell>
          <cell r="F47">
            <v>0.49</v>
          </cell>
          <cell r="G47">
            <v>41949</v>
          </cell>
          <cell r="H47" t="str">
            <v>NOV</v>
          </cell>
          <cell r="I47">
            <v>2014</v>
          </cell>
          <cell r="J47">
            <v>41953</v>
          </cell>
          <cell r="K47">
            <v>41953</v>
          </cell>
          <cell r="L47" t="str">
            <v>NOV</v>
          </cell>
          <cell r="M47">
            <v>2014</v>
          </cell>
          <cell r="N47" t="str">
            <v>-</v>
          </cell>
          <cell r="O47" t="str">
            <v>CONCLUÍDO</v>
          </cell>
          <cell r="P47">
            <v>36</v>
          </cell>
          <cell r="Q47">
            <v>36</v>
          </cell>
          <cell r="R47" t="str">
            <v>Vanderlei</v>
          </cell>
          <cell r="S47" t="str">
            <v>APROVADO</v>
          </cell>
          <cell r="T47">
            <v>41989</v>
          </cell>
          <cell r="U47" t="str">
            <v>DEZ</v>
          </cell>
          <cell r="V47">
            <v>2014</v>
          </cell>
          <cell r="W47" t="str">
            <v>ITAPERUNA</v>
          </cell>
          <cell r="X47" t="str">
            <v>ETA-020 R-1</v>
          </cell>
          <cell r="Y47" t="str">
            <v>MICRO</v>
          </cell>
          <cell r="Z47" t="str">
            <v>NÃO</v>
          </cell>
          <cell r="AA47" t="str">
            <v>BT - 2Ø</v>
          </cell>
          <cell r="AB47" t="str">
            <v>Residencial</v>
          </cell>
          <cell r="AC47" t="str">
            <v>ORDEM FINALIZADA</v>
          </cell>
          <cell r="AF47" t="str">
            <v>SIM</v>
          </cell>
          <cell r="AG47">
            <v>42149</v>
          </cell>
          <cell r="AJ47" t="str">
            <v>25/05/2015</v>
          </cell>
          <cell r="AK47" t="str">
            <v>MAI</v>
          </cell>
          <cell r="AL47">
            <v>2015</v>
          </cell>
          <cell r="AO47" t="str">
            <v>STARSOLAR  - ISP 4000P</v>
          </cell>
          <cell r="AP47" t="str">
            <v>ENPHASE - M215-60-2LL-S22</v>
          </cell>
          <cell r="AQ47">
            <v>1</v>
          </cell>
          <cell r="AR47" t="str">
            <v/>
          </cell>
          <cell r="AS47">
            <v>200</v>
          </cell>
          <cell r="AU47" t="str">
            <v>BOJ01</v>
          </cell>
          <cell r="AV47" t="str">
            <v>IT47448</v>
          </cell>
          <cell r="AW47">
            <v>75</v>
          </cell>
          <cell r="AX47" t="str">
            <v>3# CA 1/0 AWG (CA 2 AWG)</v>
          </cell>
          <cell r="AY47">
            <v>0.37010000000000004</v>
          </cell>
          <cell r="BA47" t="str">
            <v>3# CA 2 AWG (CA 2 AWG)</v>
          </cell>
          <cell r="BB47">
            <v>6.2757627343942026</v>
          </cell>
        </row>
        <row r="48">
          <cell r="B48" t="str">
            <v>A013843197</v>
          </cell>
          <cell r="C48">
            <v>150102</v>
          </cell>
          <cell r="D48" t="str">
            <v>ALBERTO F DOS SANTOS FILHO</v>
          </cell>
          <cell r="E48">
            <v>4</v>
          </cell>
          <cell r="F48">
            <v>4</v>
          </cell>
          <cell r="G48">
            <v>41956</v>
          </cell>
          <cell r="H48" t="str">
            <v>NOV</v>
          </cell>
          <cell r="I48">
            <v>2014</v>
          </cell>
          <cell r="J48">
            <v>41956</v>
          </cell>
          <cell r="K48">
            <v>41956</v>
          </cell>
          <cell r="L48" t="str">
            <v>NOV</v>
          </cell>
          <cell r="M48">
            <v>2014</v>
          </cell>
          <cell r="N48" t="str">
            <v>-</v>
          </cell>
          <cell r="O48" t="str">
            <v>CONCLUÍDO</v>
          </cell>
          <cell r="P48">
            <v>0</v>
          </cell>
          <cell r="Q48">
            <v>0</v>
          </cell>
          <cell r="R48" t="str">
            <v>Vanderlei</v>
          </cell>
          <cell r="S48" t="str">
            <v>APROVADO</v>
          </cell>
          <cell r="T48">
            <v>41956</v>
          </cell>
          <cell r="U48" t="str">
            <v>NOV</v>
          </cell>
          <cell r="V48">
            <v>2014</v>
          </cell>
          <cell r="W48" t="str">
            <v>CABO FRIO</v>
          </cell>
          <cell r="X48" t="str">
            <v>ETA-020 R-1</v>
          </cell>
          <cell r="Y48" t="str">
            <v>MICRO</v>
          </cell>
          <cell r="Z48" t="str">
            <v>NÃO</v>
          </cell>
          <cell r="AA48" t="str">
            <v>BT - 3Ø</v>
          </cell>
          <cell r="AB48" t="str">
            <v>Residencial</v>
          </cell>
          <cell r="AC48" t="str">
            <v>ORDEM FINALIZADA</v>
          </cell>
          <cell r="AF48" t="str">
            <v>SIM</v>
          </cell>
          <cell r="AG48">
            <v>42150</v>
          </cell>
          <cell r="AJ48" t="str">
            <v>02/06/2015</v>
          </cell>
          <cell r="AK48" t="str">
            <v>JUN</v>
          </cell>
          <cell r="AL48">
            <v>2015</v>
          </cell>
          <cell r="AN48" t="str">
            <v>Registros do Synergia</v>
          </cell>
          <cell r="AO48" t="str">
            <v>YINGLI - YL250P-29b</v>
          </cell>
          <cell r="AP48" t="str">
            <v>POWER OBE - PVI 3.8 I OUTD</v>
          </cell>
          <cell r="AQ48">
            <v>1</v>
          </cell>
          <cell r="AR48" t="str">
            <v/>
          </cell>
          <cell r="AS48">
            <v>201</v>
          </cell>
          <cell r="AU48" t="str">
            <v>BUZ03</v>
          </cell>
          <cell r="AV48" t="str">
            <v>F633759</v>
          </cell>
          <cell r="AW48">
            <v>75</v>
          </cell>
          <cell r="AX48" t="str">
            <v>3# PR 1kV 3x70(50)mm²CU</v>
          </cell>
          <cell r="AY48">
            <v>0.10299999999999999</v>
          </cell>
          <cell r="BA48" t="str">
            <v>3# COMP 185</v>
          </cell>
          <cell r="BB48">
            <v>3.4416818780745557</v>
          </cell>
        </row>
        <row r="49">
          <cell r="B49" t="str">
            <v>A013832089</v>
          </cell>
          <cell r="C49">
            <v>772697</v>
          </cell>
          <cell r="D49" t="str">
            <v>IZA DE CASTRO CORMACK</v>
          </cell>
          <cell r="E49">
            <v>0.5</v>
          </cell>
          <cell r="F49">
            <v>0.5</v>
          </cell>
          <cell r="G49">
            <v>41954</v>
          </cell>
          <cell r="H49" t="str">
            <v>NOV</v>
          </cell>
          <cell r="I49">
            <v>2014</v>
          </cell>
          <cell r="J49">
            <v>41956</v>
          </cell>
          <cell r="K49">
            <v>41956</v>
          </cell>
          <cell r="L49" t="str">
            <v>NOV</v>
          </cell>
          <cell r="M49">
            <v>2014</v>
          </cell>
          <cell r="N49" t="str">
            <v>-</v>
          </cell>
          <cell r="O49" t="str">
            <v>CONCLUÍDO</v>
          </cell>
          <cell r="P49">
            <v>34</v>
          </cell>
          <cell r="Q49">
            <v>34</v>
          </cell>
          <cell r="R49" t="str">
            <v>Vanderlei</v>
          </cell>
          <cell r="S49" t="str">
            <v>APROVADO</v>
          </cell>
          <cell r="T49">
            <v>41990</v>
          </cell>
          <cell r="U49" t="str">
            <v>DEZ</v>
          </cell>
          <cell r="V49">
            <v>2014</v>
          </cell>
          <cell r="W49" t="str">
            <v>SÃO GONÇALO</v>
          </cell>
          <cell r="X49" t="str">
            <v>ETA-020 R-1</v>
          </cell>
          <cell r="Y49" t="str">
            <v>MICRO</v>
          </cell>
          <cell r="Z49" t="str">
            <v>NÃO</v>
          </cell>
          <cell r="AA49" t="str">
            <v>BT - 2Ø</v>
          </cell>
          <cell r="AB49" t="str">
            <v>Residencial</v>
          </cell>
          <cell r="AC49" t="str">
            <v>ORDEM FINALIZADA</v>
          </cell>
          <cell r="AD49" t="str">
            <v>-22.817901</v>
          </cell>
          <cell r="AE49" t="str">
            <v>-43.055230</v>
          </cell>
          <cell r="AF49" t="str">
            <v>SIM</v>
          </cell>
          <cell r="AG49">
            <v>42067</v>
          </cell>
          <cell r="AH49" t="str">
            <v>AUTO</v>
          </cell>
          <cell r="AJ49" t="str">
            <v>06/03/2015</v>
          </cell>
          <cell r="AK49" t="str">
            <v>MAR</v>
          </cell>
          <cell r="AL49">
            <v>2015</v>
          </cell>
          <cell r="AM49" t="str">
            <v>Joneson C de Azevedo</v>
          </cell>
          <cell r="AO49" t="str">
            <v>KIOCERA - KD250GH-4FB2</v>
          </cell>
          <cell r="AP49" t="str">
            <v>ENPHASE - M215-60-2LL-S22</v>
          </cell>
          <cell r="AQ49">
            <v>1</v>
          </cell>
          <cell r="AR49" t="str">
            <v/>
          </cell>
          <cell r="AS49">
            <v>115</v>
          </cell>
          <cell r="AU49" t="str">
            <v>GAB01</v>
          </cell>
          <cell r="AV49" t="str">
            <v>S251228</v>
          </cell>
          <cell r="AW49">
            <v>113</v>
          </cell>
          <cell r="AX49" t="str">
            <v>3# PR 1kV 3x95(50)mm²AL</v>
          </cell>
          <cell r="AY49">
            <v>0.13100000000000001</v>
          </cell>
          <cell r="BA49" t="str">
            <v>3# CA 2 AWG</v>
          </cell>
          <cell r="BB49">
            <v>4.3130838280954249</v>
          </cell>
        </row>
        <row r="50">
          <cell r="B50" t="str">
            <v>A013840782</v>
          </cell>
          <cell r="C50">
            <v>2628981</v>
          </cell>
          <cell r="D50" t="str">
            <v>CARLOS H L CUNHA</v>
          </cell>
          <cell r="E50">
            <v>3</v>
          </cell>
          <cell r="F50">
            <v>3</v>
          </cell>
          <cell r="G50">
            <v>41955</v>
          </cell>
          <cell r="H50" t="str">
            <v>NOV</v>
          </cell>
          <cell r="I50">
            <v>2014</v>
          </cell>
          <cell r="J50">
            <v>41956</v>
          </cell>
          <cell r="K50">
            <v>41956</v>
          </cell>
          <cell r="L50" t="str">
            <v>NOV</v>
          </cell>
          <cell r="M50">
            <v>2014</v>
          </cell>
          <cell r="N50" t="str">
            <v>-</v>
          </cell>
          <cell r="O50" t="str">
            <v>CONCLUÍDO</v>
          </cell>
          <cell r="P50">
            <v>33</v>
          </cell>
          <cell r="Q50">
            <v>33</v>
          </cell>
          <cell r="R50" t="str">
            <v>Vanderlei</v>
          </cell>
          <cell r="S50" t="str">
            <v>APROVADO</v>
          </cell>
          <cell r="T50">
            <v>41989</v>
          </cell>
          <cell r="U50" t="str">
            <v>DEZ</v>
          </cell>
          <cell r="V50">
            <v>2014</v>
          </cell>
          <cell r="W50" t="str">
            <v>PETRÓPOLIS</v>
          </cell>
          <cell r="X50" t="str">
            <v>ETA-020 R-1</v>
          </cell>
          <cell r="Y50" t="str">
            <v>MICRO</v>
          </cell>
          <cell r="Z50" t="str">
            <v>NÃO</v>
          </cell>
          <cell r="AA50" t="str">
            <v>BT - 2Ø</v>
          </cell>
          <cell r="AB50" t="str">
            <v>Rural</v>
          </cell>
          <cell r="AC50" t="str">
            <v>ORDEM FINALIZADA</v>
          </cell>
          <cell r="AF50" t="str">
            <v>SIM</v>
          </cell>
          <cell r="AG50">
            <v>42089</v>
          </cell>
          <cell r="AJ50" t="str">
            <v>26/03/2015</v>
          </cell>
          <cell r="AK50" t="str">
            <v>MAR</v>
          </cell>
          <cell r="AL50">
            <v>2015</v>
          </cell>
          <cell r="AO50" t="str">
            <v>YINGLI - YL240P-29b</v>
          </cell>
          <cell r="AP50" t="str">
            <v>SANTERNO - M PLUS 3600E</v>
          </cell>
          <cell r="AQ50">
            <v>1</v>
          </cell>
          <cell r="AR50" t="str">
            <v/>
          </cell>
          <cell r="AS50">
            <v>134</v>
          </cell>
          <cell r="AU50" t="str">
            <v>RDC02</v>
          </cell>
          <cell r="AV50" t="str">
            <v>P869744</v>
          </cell>
          <cell r="AW50">
            <v>30</v>
          </cell>
          <cell r="AX50" t="str">
            <v>3# BT SDE</v>
          </cell>
          <cell r="AY50">
            <v>2E-3</v>
          </cell>
          <cell r="BA50" t="str">
            <v>3# CA 1/0 AWG (CA 2 AWG)</v>
          </cell>
          <cell r="BB50">
            <v>24.69</v>
          </cell>
        </row>
        <row r="51">
          <cell r="B51" t="str">
            <v>A013852889</v>
          </cell>
          <cell r="C51">
            <v>3489856</v>
          </cell>
          <cell r="D51" t="str">
            <v>ROGERIO HENRIQUE DE NOVAIS</v>
          </cell>
          <cell r="E51">
            <v>2.75</v>
          </cell>
          <cell r="F51">
            <v>2.75</v>
          </cell>
          <cell r="G51">
            <v>41957</v>
          </cell>
          <cell r="H51" t="str">
            <v>NOV</v>
          </cell>
          <cell r="I51">
            <v>2014</v>
          </cell>
          <cell r="J51">
            <v>41961</v>
          </cell>
          <cell r="K51">
            <v>41961</v>
          </cell>
          <cell r="L51" t="str">
            <v>NOV</v>
          </cell>
          <cell r="M51">
            <v>2014</v>
          </cell>
          <cell r="N51" t="str">
            <v>-</v>
          </cell>
          <cell r="O51" t="str">
            <v>CONCLUÍDO</v>
          </cell>
          <cell r="P51">
            <v>27</v>
          </cell>
          <cell r="Q51">
            <v>27</v>
          </cell>
          <cell r="R51" t="str">
            <v>Vanderlei</v>
          </cell>
          <cell r="S51" t="str">
            <v>APROVADO</v>
          </cell>
          <cell r="T51">
            <v>41988</v>
          </cell>
          <cell r="U51" t="str">
            <v>DEZ</v>
          </cell>
          <cell r="V51">
            <v>2014</v>
          </cell>
          <cell r="W51" t="str">
            <v>NITERÓI</v>
          </cell>
          <cell r="X51" t="str">
            <v>ETA-020 R-1</v>
          </cell>
          <cell r="Y51" t="str">
            <v>MICRO</v>
          </cell>
          <cell r="Z51" t="str">
            <v>NÃO</v>
          </cell>
          <cell r="AA51" t="str">
            <v>BT - 3Ø</v>
          </cell>
          <cell r="AB51" t="str">
            <v>Residencial</v>
          </cell>
          <cell r="AC51" t="str">
            <v>ORDEM FINALIZADA</v>
          </cell>
          <cell r="AD51" t="str">
            <v>-22.408836</v>
          </cell>
          <cell r="AE51" t="str">
            <v>-42.996175</v>
          </cell>
          <cell r="AF51" t="str">
            <v>SIM</v>
          </cell>
          <cell r="AG51">
            <v>42137</v>
          </cell>
          <cell r="AI51" t="str">
            <v/>
          </cell>
          <cell r="AJ51" t="str">
            <v>15/05/2015</v>
          </cell>
          <cell r="AK51" t="str">
            <v>MAI</v>
          </cell>
          <cell r="AL51">
            <v>2015</v>
          </cell>
          <cell r="AO51" t="str">
            <v>KIOCERA - KD250GH-4FB2</v>
          </cell>
          <cell r="AP51" t="str">
            <v>FRONIUS - GALVO-3.0-1</v>
          </cell>
          <cell r="AQ51">
            <v>1</v>
          </cell>
          <cell r="AR51" t="str">
            <v/>
          </cell>
          <cell r="AS51">
            <v>182</v>
          </cell>
          <cell r="AU51" t="str">
            <v>PIN03</v>
          </cell>
          <cell r="AV51" t="str">
            <v>NI35455</v>
          </cell>
          <cell r="AW51">
            <v>45</v>
          </cell>
          <cell r="AX51" t="str">
            <v>3# CU 35 mm² (CU 16-1 FIO)</v>
          </cell>
          <cell r="AY51">
            <v>0.1191</v>
          </cell>
          <cell r="BA51" t="str">
            <v>3# CA 2 AWG</v>
          </cell>
          <cell r="BB51">
            <v>1.41</v>
          </cell>
        </row>
        <row r="52">
          <cell r="B52">
            <v>4945</v>
          </cell>
          <cell r="C52">
            <v>3452</v>
          </cell>
          <cell r="D52" t="str">
            <v>MM-BASE DE FUZ NAV I FLORES</v>
          </cell>
          <cell r="E52">
            <v>3.8</v>
          </cell>
          <cell r="F52">
            <v>3.8</v>
          </cell>
          <cell r="G52">
            <v>41969</v>
          </cell>
          <cell r="H52" t="str">
            <v>NOV</v>
          </cell>
          <cell r="I52">
            <v>2014</v>
          </cell>
          <cell r="J52">
            <v>41969</v>
          </cell>
          <cell r="K52">
            <v>41969</v>
          </cell>
          <cell r="L52" t="str">
            <v>NOV</v>
          </cell>
          <cell r="M52">
            <v>2014</v>
          </cell>
          <cell r="N52" t="str">
            <v>-</v>
          </cell>
          <cell r="O52" t="str">
            <v>CONCLUÍDO</v>
          </cell>
          <cell r="P52">
            <v>50</v>
          </cell>
          <cell r="Q52">
            <v>50</v>
          </cell>
          <cell r="R52" t="str">
            <v>Vanderlei</v>
          </cell>
          <cell r="S52" t="str">
            <v>APROVADO</v>
          </cell>
          <cell r="T52">
            <v>42019</v>
          </cell>
          <cell r="U52" t="str">
            <v>JAN</v>
          </cell>
          <cell r="V52">
            <v>2015</v>
          </cell>
          <cell r="W52" t="str">
            <v>SÃO GONÇALO</v>
          </cell>
          <cell r="X52" t="str">
            <v>ETA-020 R-1</v>
          </cell>
          <cell r="Y52" t="str">
            <v>MICRO</v>
          </cell>
          <cell r="Z52" t="str">
            <v>NÃO</v>
          </cell>
          <cell r="AA52" t="str">
            <v>MT</v>
          </cell>
          <cell r="AB52" t="str">
            <v>Poder Público</v>
          </cell>
          <cell r="AC52" t="str">
            <v>ORDEM FINALIZADA</v>
          </cell>
          <cell r="AD52" t="str">
            <v>-22.849746</v>
          </cell>
          <cell r="AE52" t="str">
            <v>-43.101838</v>
          </cell>
          <cell r="AF52" t="str">
            <v>SIM</v>
          </cell>
          <cell r="AG52">
            <v>42023</v>
          </cell>
          <cell r="AJ52">
            <v>42327</v>
          </cell>
          <cell r="AK52" t="str">
            <v>NOV</v>
          </cell>
          <cell r="AL52">
            <v>2015</v>
          </cell>
          <cell r="AM52" t="str">
            <v>Enel Soluções</v>
          </cell>
          <cell r="AN52" t="str">
            <v>Ordem aprovada pelo POLO TÉCNICO</v>
          </cell>
          <cell r="AQ52">
            <v>1</v>
          </cell>
          <cell r="AR52" t="str">
            <v/>
          </cell>
          <cell r="AS52">
            <v>358</v>
          </cell>
          <cell r="AU52" t="str">
            <v>NVS02</v>
          </cell>
          <cell r="AV52" t="str">
            <v>U6015</v>
          </cell>
          <cell r="AW52">
            <v>0</v>
          </cell>
          <cell r="AX52">
            <v>0</v>
          </cell>
          <cell r="AY52">
            <v>0</v>
          </cell>
          <cell r="BA52" t="str">
            <v>3# CA 2 AWG</v>
          </cell>
          <cell r="BB52">
            <v>0.41</v>
          </cell>
        </row>
        <row r="53">
          <cell r="B53" t="str">
            <v>A013945387</v>
          </cell>
          <cell r="C53">
            <v>1116915</v>
          </cell>
          <cell r="D53" t="str">
            <v>CONDOMINIO ED ROBERTA I</v>
          </cell>
          <cell r="E53">
            <v>2</v>
          </cell>
          <cell r="F53">
            <v>2</v>
          </cell>
          <cell r="G53">
            <v>41977</v>
          </cell>
          <cell r="H53" t="str">
            <v>DEZ</v>
          </cell>
          <cell r="I53">
            <v>2014</v>
          </cell>
          <cell r="J53">
            <v>41981</v>
          </cell>
          <cell r="K53">
            <v>41981</v>
          </cell>
          <cell r="L53" t="str">
            <v>DEZ</v>
          </cell>
          <cell r="M53">
            <v>2014</v>
          </cell>
          <cell r="N53" t="str">
            <v>-</v>
          </cell>
          <cell r="O53" t="str">
            <v>CANCELADO</v>
          </cell>
          <cell r="P53">
            <v>49</v>
          </cell>
          <cell r="Q53">
            <v>49</v>
          </cell>
          <cell r="R53" t="str">
            <v>Vanderlei</v>
          </cell>
          <cell r="S53" t="str">
            <v>APROVADO</v>
          </cell>
          <cell r="T53">
            <v>42030</v>
          </cell>
          <cell r="U53" t="str">
            <v>JAN</v>
          </cell>
          <cell r="V53">
            <v>2015</v>
          </cell>
          <cell r="W53" t="str">
            <v>SÃO GONÇALO</v>
          </cell>
          <cell r="X53" t="str">
            <v>ETA-020 R-1</v>
          </cell>
          <cell r="Y53" t="str">
            <v>MICRO</v>
          </cell>
          <cell r="Z53" t="str">
            <v>NÃO</v>
          </cell>
          <cell r="AA53" t="str">
            <v>BT - 3Ø</v>
          </cell>
          <cell r="AB53" t="str">
            <v>Residencial</v>
          </cell>
          <cell r="AC53" t="str">
            <v>ORDEM CANCELADA</v>
          </cell>
          <cell r="AD53" t="str">
            <v>-22.767244</v>
          </cell>
          <cell r="AE53" t="str">
            <v>-41.907916</v>
          </cell>
          <cell r="AF53" t="str">
            <v>NÃO</v>
          </cell>
          <cell r="AG53" t="str">
            <v/>
          </cell>
          <cell r="AJ53" t="str">
            <v>05/09/2016</v>
          </cell>
          <cell r="AK53" t="str">
            <v>SET</v>
          </cell>
          <cell r="AL53">
            <v>2016</v>
          </cell>
          <cell r="AQ53">
            <v>1</v>
          </cell>
          <cell r="AR53" t="str">
            <v/>
          </cell>
          <cell r="AS53" t="str">
            <v>-</v>
          </cell>
          <cell r="AU53" t="str">
            <v>GAB05</v>
          </cell>
          <cell r="AV53" t="str">
            <v>U6443</v>
          </cell>
          <cell r="AW53">
            <v>112</v>
          </cell>
          <cell r="AX53">
            <v>0</v>
          </cell>
          <cell r="AY53">
            <v>0</v>
          </cell>
          <cell r="BA53" t="str">
            <v>3# CA 2 AWG</v>
          </cell>
          <cell r="BB53">
            <v>2.8223018381273031</v>
          </cell>
        </row>
        <row r="54">
          <cell r="B54" t="str">
            <v>A013959388</v>
          </cell>
          <cell r="C54">
            <v>3982368</v>
          </cell>
          <cell r="D54" t="str">
            <v>LUIZ FELIPE BARROS MARTINS RODRIGUES</v>
          </cell>
          <cell r="E54">
            <v>7.5</v>
          </cell>
          <cell r="F54">
            <v>7.5</v>
          </cell>
          <cell r="G54">
            <v>41981</v>
          </cell>
          <cell r="H54" t="str">
            <v>DEZ</v>
          </cell>
          <cell r="I54">
            <v>2014</v>
          </cell>
          <cell r="J54">
            <v>41983</v>
          </cell>
          <cell r="K54">
            <v>41983</v>
          </cell>
          <cell r="L54" t="str">
            <v>DEZ</v>
          </cell>
          <cell r="M54">
            <v>2014</v>
          </cell>
          <cell r="N54" t="str">
            <v>-</v>
          </cell>
          <cell r="O54" t="str">
            <v>CONCLUÍDO</v>
          </cell>
          <cell r="P54">
            <v>36</v>
          </cell>
          <cell r="Q54">
            <v>36</v>
          </cell>
          <cell r="R54" t="str">
            <v>Vanderlei</v>
          </cell>
          <cell r="S54" t="str">
            <v>APROVADO</v>
          </cell>
          <cell r="T54">
            <v>42019</v>
          </cell>
          <cell r="U54" t="str">
            <v>JAN</v>
          </cell>
          <cell r="V54">
            <v>2015</v>
          </cell>
          <cell r="W54" t="str">
            <v>TERESÓPOLIS</v>
          </cell>
          <cell r="X54" t="str">
            <v>ETA-020 R-1</v>
          </cell>
          <cell r="Y54" t="str">
            <v>MICRO</v>
          </cell>
          <cell r="Z54" t="str">
            <v>NÃO</v>
          </cell>
          <cell r="AA54" t="str">
            <v>BT - 3Ø</v>
          </cell>
          <cell r="AB54" t="str">
            <v>Residencial</v>
          </cell>
          <cell r="AC54" t="str">
            <v>ORDEM FINALIZADA</v>
          </cell>
          <cell r="AD54" t="str">
            <v>-22.392729</v>
          </cell>
          <cell r="AE54" t="str">
            <v>-42.992462</v>
          </cell>
          <cell r="AF54" t="str">
            <v>SIM</v>
          </cell>
          <cell r="AG54">
            <v>42135</v>
          </cell>
          <cell r="AJ54" t="str">
            <v>12/05/2015</v>
          </cell>
          <cell r="AK54" t="str">
            <v>MAI</v>
          </cell>
          <cell r="AL54">
            <v>2015</v>
          </cell>
          <cell r="AO54" t="str">
            <v>Canadian - CS6P-250P</v>
          </cell>
          <cell r="AP54" t="str">
            <v>ABB - PVI - 4.2 - OUTD-S</v>
          </cell>
          <cell r="AQ54">
            <v>1</v>
          </cell>
          <cell r="AR54" t="str">
            <v/>
          </cell>
          <cell r="AS54">
            <v>155</v>
          </cell>
          <cell r="AU54" t="str">
            <v>TRB03</v>
          </cell>
          <cell r="AV54" t="str">
            <v>TE62923</v>
          </cell>
          <cell r="AW54">
            <v>30</v>
          </cell>
          <cell r="AX54" t="str">
            <v>3# PR 1kV 3x50(50)mm²AL</v>
          </cell>
          <cell r="AY54">
            <v>0.40200000000000002</v>
          </cell>
          <cell r="BA54" t="str">
            <v>3# CA 4 AWG</v>
          </cell>
          <cell r="BB54">
            <v>20.21745774609121</v>
          </cell>
        </row>
        <row r="55">
          <cell r="B55" t="str">
            <v>A013980630</v>
          </cell>
          <cell r="C55">
            <v>417824</v>
          </cell>
          <cell r="D55" t="str">
            <v>JONESON CARNEIRO DE AZEVEDO</v>
          </cell>
          <cell r="E55">
            <v>1</v>
          </cell>
          <cell r="F55">
            <v>1</v>
          </cell>
          <cell r="G55">
            <v>41984</v>
          </cell>
          <cell r="H55" t="str">
            <v>DEZ</v>
          </cell>
          <cell r="I55">
            <v>2014</v>
          </cell>
          <cell r="J55">
            <v>41985</v>
          </cell>
          <cell r="K55">
            <v>41985</v>
          </cell>
          <cell r="L55" t="str">
            <v>DEZ</v>
          </cell>
          <cell r="M55">
            <v>2014</v>
          </cell>
          <cell r="N55" t="str">
            <v>-</v>
          </cell>
          <cell r="O55" t="str">
            <v>CONCLUÍDO</v>
          </cell>
          <cell r="P55">
            <v>40</v>
          </cell>
          <cell r="Q55">
            <v>40</v>
          </cell>
          <cell r="R55" t="str">
            <v>Vanderlei</v>
          </cell>
          <cell r="S55" t="str">
            <v>APROVADO</v>
          </cell>
          <cell r="T55">
            <v>42025</v>
          </cell>
          <cell r="U55" t="str">
            <v>JAN</v>
          </cell>
          <cell r="V55">
            <v>2015</v>
          </cell>
          <cell r="W55" t="str">
            <v>CABO FRIO</v>
          </cell>
          <cell r="X55" t="str">
            <v>ETA-020 R-1</v>
          </cell>
          <cell r="Y55" t="str">
            <v>MICRO</v>
          </cell>
          <cell r="Z55" t="str">
            <v>NÃO</v>
          </cell>
          <cell r="AA55" t="str">
            <v>BT - 3Ø</v>
          </cell>
          <cell r="AB55" t="str">
            <v>Residencial</v>
          </cell>
          <cell r="AC55" t="str">
            <v>ORDEM FINALIZADA</v>
          </cell>
          <cell r="AD55" t="str">
            <v>-22.881247</v>
          </cell>
          <cell r="AE55" t="str">
            <v>-42.020350</v>
          </cell>
          <cell r="AF55" t="str">
            <v>SIM</v>
          </cell>
          <cell r="AG55">
            <v>42083</v>
          </cell>
          <cell r="AJ55" t="str">
            <v>20/03/2015</v>
          </cell>
          <cell r="AK55" t="str">
            <v>MAR</v>
          </cell>
          <cell r="AL55">
            <v>2015</v>
          </cell>
          <cell r="AM55" t="str">
            <v>Joneson C de Azevedo</v>
          </cell>
          <cell r="AO55" t="str">
            <v>SICES - AVP 250W</v>
          </cell>
          <cell r="AP55" t="str">
            <v>ENPHASE - M215-60-2LL-S22</v>
          </cell>
          <cell r="AQ55">
            <v>1</v>
          </cell>
          <cell r="AR55" t="str">
            <v/>
          </cell>
          <cell r="AS55">
            <v>99</v>
          </cell>
          <cell r="AU55" t="str">
            <v>CAF08</v>
          </cell>
          <cell r="AV55" t="str">
            <v>CF44106</v>
          </cell>
          <cell r="AW55">
            <v>25</v>
          </cell>
          <cell r="AX55" t="str">
            <v>3# CU 35 mm² (CU 16-1 FIO)</v>
          </cell>
          <cell r="AY55">
            <v>6.7099999999999993E-2</v>
          </cell>
          <cell r="BA55" t="str">
            <v>3# CU 35 mm²</v>
          </cell>
          <cell r="BB55">
            <v>2.7081925993890041</v>
          </cell>
        </row>
        <row r="56">
          <cell r="B56" t="str">
            <v>A013985405</v>
          </cell>
          <cell r="C56">
            <v>190189</v>
          </cell>
          <cell r="D56" t="str">
            <v>JOAO SERGIO VEREZA MARIANO</v>
          </cell>
          <cell r="E56">
            <v>3.5</v>
          </cell>
          <cell r="F56">
            <v>3.5</v>
          </cell>
          <cell r="G56">
            <v>41985</v>
          </cell>
          <cell r="H56" t="str">
            <v>DEZ</v>
          </cell>
          <cell r="I56">
            <v>2014</v>
          </cell>
          <cell r="J56">
            <v>41988</v>
          </cell>
          <cell r="K56">
            <v>41988</v>
          </cell>
          <cell r="L56" t="str">
            <v>DEZ</v>
          </cell>
          <cell r="M56">
            <v>2014</v>
          </cell>
          <cell r="N56" t="str">
            <v>-</v>
          </cell>
          <cell r="O56" t="str">
            <v>CONCLUÍDO</v>
          </cell>
          <cell r="P56">
            <v>31</v>
          </cell>
          <cell r="Q56">
            <v>31</v>
          </cell>
          <cell r="R56" t="str">
            <v>Vanderlei</v>
          </cell>
          <cell r="S56" t="str">
            <v>APROVADO</v>
          </cell>
          <cell r="T56">
            <v>42019</v>
          </cell>
          <cell r="U56" t="str">
            <v>JAN</v>
          </cell>
          <cell r="V56">
            <v>2015</v>
          </cell>
          <cell r="W56" t="str">
            <v>NITERÓI</v>
          </cell>
          <cell r="X56" t="str">
            <v>ETA-020 R-1</v>
          </cell>
          <cell r="Y56" t="str">
            <v>MICRO</v>
          </cell>
          <cell r="Z56" t="str">
            <v>NÃO</v>
          </cell>
          <cell r="AA56" t="str">
            <v>BT - 3Ø</v>
          </cell>
          <cell r="AB56" t="str">
            <v>Residencial</v>
          </cell>
          <cell r="AC56" t="str">
            <v>ORDEM FINALIZADA</v>
          </cell>
          <cell r="AD56" t="str">
            <v>-22.904774</v>
          </cell>
          <cell r="AE56" t="str">
            <v>-43.039611</v>
          </cell>
          <cell r="AF56" t="str">
            <v>SIM</v>
          </cell>
          <cell r="AG56">
            <v>42226</v>
          </cell>
          <cell r="AJ56" t="str">
            <v>11/08/2015</v>
          </cell>
          <cell r="AK56" t="str">
            <v>AGO</v>
          </cell>
          <cell r="AL56">
            <v>2015</v>
          </cell>
          <cell r="AM56" t="str">
            <v>Danilo B Lima</v>
          </cell>
          <cell r="AO56" t="str">
            <v>SUN EARTH - PV Module 235</v>
          </cell>
          <cell r="AP56" t="str">
            <v>ELTEK - Theia HE-T 2,9</v>
          </cell>
          <cell r="AQ56">
            <v>1</v>
          </cell>
          <cell r="AR56" t="str">
            <v/>
          </cell>
          <cell r="AS56">
            <v>242</v>
          </cell>
          <cell r="AU56" t="str">
            <v>ZSL03</v>
          </cell>
          <cell r="AV56" t="str">
            <v>NI33509</v>
          </cell>
          <cell r="AW56">
            <v>30</v>
          </cell>
          <cell r="AX56" t="str">
            <v>3# PR 1kV 3x95(50)mm²AL</v>
          </cell>
          <cell r="AY56">
            <v>0.2581</v>
          </cell>
          <cell r="BA56" t="str">
            <v>3# CA 2 AWG</v>
          </cell>
          <cell r="BB56">
            <v>5.0698857469533225</v>
          </cell>
        </row>
        <row r="57">
          <cell r="B57" t="str">
            <v>A014003297</v>
          </cell>
          <cell r="C57">
            <v>189781</v>
          </cell>
          <cell r="D57" t="str">
            <v>EVANDRO LINS DE MELLO</v>
          </cell>
          <cell r="E57">
            <v>1.5</v>
          </cell>
          <cell r="F57">
            <v>1.5</v>
          </cell>
          <cell r="G57">
            <v>41989</v>
          </cell>
          <cell r="H57" t="str">
            <v>DEZ</v>
          </cell>
          <cell r="I57">
            <v>2014</v>
          </cell>
          <cell r="J57">
            <v>41992</v>
          </cell>
          <cell r="K57">
            <v>41992</v>
          </cell>
          <cell r="L57" t="str">
            <v>DEZ</v>
          </cell>
          <cell r="M57">
            <v>2014</v>
          </cell>
          <cell r="N57" t="str">
            <v>-</v>
          </cell>
          <cell r="O57" t="str">
            <v>CONCLUÍDO</v>
          </cell>
          <cell r="P57">
            <v>24</v>
          </cell>
          <cell r="Q57">
            <v>24</v>
          </cell>
          <cell r="R57" t="str">
            <v>Vanderlei</v>
          </cell>
          <cell r="S57" t="str">
            <v>APROVADO</v>
          </cell>
          <cell r="T57">
            <v>42016</v>
          </cell>
          <cell r="U57" t="str">
            <v>JAN</v>
          </cell>
          <cell r="V57">
            <v>2015</v>
          </cell>
          <cell r="W57" t="str">
            <v>NITERÓI</v>
          </cell>
          <cell r="X57" t="str">
            <v>ETA-020 R-1</v>
          </cell>
          <cell r="Y57" t="str">
            <v>MICRO</v>
          </cell>
          <cell r="Z57" t="str">
            <v>NÃO</v>
          </cell>
          <cell r="AA57" t="str">
            <v>BT - 2Ø</v>
          </cell>
          <cell r="AB57" t="str">
            <v>Residencial</v>
          </cell>
          <cell r="AC57" t="str">
            <v>ORDEM FINALIZADA</v>
          </cell>
          <cell r="AD57" t="str">
            <v>-22.872572</v>
          </cell>
          <cell r="AE57" t="str">
            <v>-43.043447</v>
          </cell>
          <cell r="AF57" t="str">
            <v>SIM</v>
          </cell>
          <cell r="AG57">
            <v>42321</v>
          </cell>
          <cell r="AJ57" t="str">
            <v>13/11/2015</v>
          </cell>
          <cell r="AK57" t="str">
            <v>NOV</v>
          </cell>
          <cell r="AL57">
            <v>2015</v>
          </cell>
          <cell r="AM57" t="str">
            <v>Carlos E Ribeiro</v>
          </cell>
          <cell r="AO57" t="str">
            <v>YINGLI - YL250P-29b</v>
          </cell>
          <cell r="AP57" t="str">
            <v>FRONIUS - GALVO 1,5 - 1</v>
          </cell>
          <cell r="AQ57">
            <v>1</v>
          </cell>
          <cell r="AR57" t="str">
            <v/>
          </cell>
          <cell r="AS57">
            <v>332</v>
          </cell>
          <cell r="AU57" t="str">
            <v>ZSL01</v>
          </cell>
          <cell r="AV57" t="str">
            <v>NI33354</v>
          </cell>
          <cell r="AW57">
            <v>75</v>
          </cell>
          <cell r="AX57" t="str">
            <v>3# PR 1kV 3x150(70)mm²AL</v>
          </cell>
          <cell r="AY57">
            <v>0.30099999999999999</v>
          </cell>
          <cell r="BA57" t="str">
            <v>3# CA 2 AWG</v>
          </cell>
          <cell r="BB57">
            <v>9.0030962383457762</v>
          </cell>
        </row>
        <row r="58">
          <cell r="B58" t="str">
            <v>A014041835</v>
          </cell>
          <cell r="C58">
            <v>4723870</v>
          </cell>
          <cell r="D58" t="str">
            <v>LUIZ FERNANDO FONSECA VIEIRA</v>
          </cell>
          <cell r="F58" t="str">
            <v>0</v>
          </cell>
          <cell r="G58">
            <v>41996</v>
          </cell>
          <cell r="H58" t="str">
            <v>-</v>
          </cell>
          <cell r="I58" t="str">
            <v>-</v>
          </cell>
          <cell r="J58">
            <v>41996</v>
          </cell>
          <cell r="K58">
            <v>41996</v>
          </cell>
          <cell r="L58" t="str">
            <v>-</v>
          </cell>
          <cell r="M58" t="str">
            <v>-</v>
          </cell>
          <cell r="N58" t="str">
            <v>-</v>
          </cell>
          <cell r="O58" t="str">
            <v>CANCELADO</v>
          </cell>
          <cell r="P58" t="str">
            <v>-</v>
          </cell>
          <cell r="Q58" t="str">
            <v>-</v>
          </cell>
          <cell r="S58" t="str">
            <v>ING. INDEVIDO</v>
          </cell>
          <cell r="U58" t="str">
            <v>-</v>
          </cell>
          <cell r="V58" t="str">
            <v>-</v>
          </cell>
          <cell r="X58" t="str">
            <v>-</v>
          </cell>
          <cell r="Y58" t="str">
            <v>-</v>
          </cell>
          <cell r="AC58" t="str">
            <v>ORDEM FINALIZADA</v>
          </cell>
          <cell r="AF58" t="str">
            <v/>
          </cell>
          <cell r="AJ58" t="str">
            <v>23/12/2014</v>
          </cell>
          <cell r="AK58" t="str">
            <v>-</v>
          </cell>
          <cell r="AL58" t="str">
            <v>-</v>
          </cell>
          <cell r="AN58" t="str">
            <v>Ingresso Indevido - Outro processo</v>
          </cell>
          <cell r="AQ58" t="str">
            <v>-</v>
          </cell>
          <cell r="AR58" t="str">
            <v/>
          </cell>
          <cell r="AS58" t="str">
            <v>-</v>
          </cell>
          <cell r="AU58" t="str">
            <v>-</v>
          </cell>
          <cell r="AV58" t="str">
            <v>-</v>
          </cell>
          <cell r="AW58" t="str">
            <v>-</v>
          </cell>
          <cell r="AX58" t="str">
            <v>-</v>
          </cell>
          <cell r="AY58" t="str">
            <v>-</v>
          </cell>
          <cell r="BA58" t="str">
            <v>-</v>
          </cell>
          <cell r="BB58" t="str">
            <v>-</v>
          </cell>
        </row>
        <row r="59">
          <cell r="B59" t="str">
            <v>A014048411</v>
          </cell>
          <cell r="C59">
            <v>3016387</v>
          </cell>
          <cell r="D59" t="str">
            <v>EVANDRO SOUZA DOS SANTOS</v>
          </cell>
          <cell r="F59" t="str">
            <v>0</v>
          </cell>
          <cell r="G59">
            <v>41997</v>
          </cell>
          <cell r="H59" t="str">
            <v>-</v>
          </cell>
          <cell r="I59" t="str">
            <v>-</v>
          </cell>
          <cell r="J59">
            <v>41997</v>
          </cell>
          <cell r="K59">
            <v>41997</v>
          </cell>
          <cell r="L59" t="str">
            <v>-</v>
          </cell>
          <cell r="M59" t="str">
            <v>-</v>
          </cell>
          <cell r="N59" t="str">
            <v>-</v>
          </cell>
          <cell r="O59" t="str">
            <v>CANCELADO</v>
          </cell>
          <cell r="P59" t="str">
            <v>-</v>
          </cell>
          <cell r="Q59" t="str">
            <v>-</v>
          </cell>
          <cell r="S59" t="str">
            <v>ING. INDEVIDO</v>
          </cell>
          <cell r="U59" t="str">
            <v>-</v>
          </cell>
          <cell r="V59" t="str">
            <v>-</v>
          </cell>
          <cell r="X59" t="str">
            <v>-</v>
          </cell>
          <cell r="Y59" t="str">
            <v>-</v>
          </cell>
          <cell r="AC59" t="str">
            <v>ORDEM FINALIZADA</v>
          </cell>
          <cell r="AD59" t="str">
            <v>-22.916311</v>
          </cell>
          <cell r="AE59" t="str">
            <v>-42.060155</v>
          </cell>
          <cell r="AF59" t="str">
            <v/>
          </cell>
          <cell r="AJ59" t="str">
            <v>29/12/2014</v>
          </cell>
          <cell r="AK59" t="str">
            <v>-</v>
          </cell>
          <cell r="AL59" t="str">
            <v>-</v>
          </cell>
          <cell r="AN59" t="str">
            <v>Ingresso Indevido - Outro processo</v>
          </cell>
          <cell r="AQ59" t="str">
            <v>-</v>
          </cell>
          <cell r="AR59" t="str">
            <v/>
          </cell>
          <cell r="AS59" t="str">
            <v>-</v>
          </cell>
          <cell r="AU59" t="str">
            <v>-</v>
          </cell>
          <cell r="AV59" t="str">
            <v>-</v>
          </cell>
          <cell r="AW59" t="str">
            <v>-</v>
          </cell>
          <cell r="AX59" t="str">
            <v>-</v>
          </cell>
          <cell r="AY59" t="str">
            <v>-</v>
          </cell>
          <cell r="BA59" t="str">
            <v>-</v>
          </cell>
          <cell r="BB59" t="str">
            <v>-</v>
          </cell>
        </row>
        <row r="60">
          <cell r="B60" t="str">
            <v>A014056558</v>
          </cell>
          <cell r="C60">
            <v>5335975</v>
          </cell>
          <cell r="D60" t="str">
            <v>ANDRE LUIZ CORDEIRO PORCARO</v>
          </cell>
          <cell r="E60">
            <v>3</v>
          </cell>
          <cell r="F60">
            <v>3</v>
          </cell>
          <cell r="G60">
            <v>42002</v>
          </cell>
          <cell r="H60" t="str">
            <v>DEZ</v>
          </cell>
          <cell r="I60">
            <v>2014</v>
          </cell>
          <cell r="J60">
            <v>42003</v>
          </cell>
          <cell r="K60">
            <v>42003</v>
          </cell>
          <cell r="L60" t="str">
            <v>DEZ</v>
          </cell>
          <cell r="M60">
            <v>2014</v>
          </cell>
          <cell r="N60" t="str">
            <v>-</v>
          </cell>
          <cell r="O60" t="str">
            <v>CONCLUÍDO</v>
          </cell>
          <cell r="P60">
            <v>178</v>
          </cell>
          <cell r="Q60">
            <v>178</v>
          </cell>
          <cell r="R60" t="str">
            <v>Luiz Antônio</v>
          </cell>
          <cell r="S60" t="str">
            <v>APROVADO</v>
          </cell>
          <cell r="T60">
            <v>42181</v>
          </cell>
          <cell r="U60" t="str">
            <v>JUN</v>
          </cell>
          <cell r="V60">
            <v>2015</v>
          </cell>
          <cell r="W60" t="str">
            <v>CABO FRIO</v>
          </cell>
          <cell r="X60" t="str">
            <v>ETA-020 R-1</v>
          </cell>
          <cell r="Y60" t="str">
            <v>MICRO</v>
          </cell>
          <cell r="Z60" t="str">
            <v>NÃO</v>
          </cell>
          <cell r="AA60" t="str">
            <v>BT - 3Ø</v>
          </cell>
          <cell r="AB60" t="str">
            <v>Residencial</v>
          </cell>
          <cell r="AC60" t="str">
            <v>ORDEM FINALIZADA</v>
          </cell>
          <cell r="AD60" t="str">
            <v>-22.775618</v>
          </cell>
          <cell r="AE60" t="str">
            <v>-41.886964</v>
          </cell>
          <cell r="AF60" t="str">
            <v>SIM</v>
          </cell>
          <cell r="AG60">
            <v>42207</v>
          </cell>
          <cell r="AJ60" t="str">
            <v>22/07/2015</v>
          </cell>
          <cell r="AK60" t="str">
            <v>JUL</v>
          </cell>
          <cell r="AL60">
            <v>2015</v>
          </cell>
          <cell r="AM60" t="str">
            <v>Enel Soluções</v>
          </cell>
          <cell r="AO60" t="str">
            <v>YINGLI - YL250P-29b</v>
          </cell>
          <cell r="AP60" t="str">
            <v>FRONIUS - IG PLUS 35 V-1</v>
          </cell>
          <cell r="AQ60">
            <v>1</v>
          </cell>
          <cell r="AR60" t="str">
            <v/>
          </cell>
          <cell r="AS60">
            <v>205</v>
          </cell>
          <cell r="AU60" t="str">
            <v>BUZ05</v>
          </cell>
          <cell r="AV60" t="str">
            <v>F636236</v>
          </cell>
          <cell r="AW60">
            <v>30</v>
          </cell>
          <cell r="AX60" t="str">
            <v>3# PR 1kV 3x150(70)mm²AL</v>
          </cell>
          <cell r="AY60">
            <v>5.0099999999999999E-2</v>
          </cell>
          <cell r="BA60" t="str">
            <v>3# COMP 185</v>
          </cell>
          <cell r="BB60">
            <v>6.7226292370661236</v>
          </cell>
        </row>
        <row r="61">
          <cell r="B61" t="str">
            <v>A014210868</v>
          </cell>
          <cell r="C61">
            <v>2515227</v>
          </cell>
          <cell r="D61" t="str">
            <v>DENIS MARQUES FRAZÃO</v>
          </cell>
          <cell r="E61">
            <v>5.5</v>
          </cell>
          <cell r="F61">
            <v>5.5</v>
          </cell>
          <cell r="G61">
            <v>42031</v>
          </cell>
          <cell r="H61" t="str">
            <v>JAN</v>
          </cell>
          <cell r="I61">
            <v>2015</v>
          </cell>
          <cell r="J61">
            <v>42032</v>
          </cell>
          <cell r="K61">
            <v>42032</v>
          </cell>
          <cell r="L61" t="str">
            <v>JAN</v>
          </cell>
          <cell r="M61">
            <v>2015</v>
          </cell>
          <cell r="N61" t="str">
            <v>-</v>
          </cell>
          <cell r="O61" t="str">
            <v>CONCLUÍDO</v>
          </cell>
          <cell r="P61">
            <v>14</v>
          </cell>
          <cell r="Q61">
            <v>14</v>
          </cell>
          <cell r="R61" t="str">
            <v>Vanderlei</v>
          </cell>
          <cell r="S61" t="str">
            <v>APROVADO</v>
          </cell>
          <cell r="T61">
            <v>42046</v>
          </cell>
          <cell r="U61" t="str">
            <v>FEV</v>
          </cell>
          <cell r="V61">
            <v>2015</v>
          </cell>
          <cell r="W61" t="str">
            <v>CABO FRIO</v>
          </cell>
          <cell r="X61" t="str">
            <v>ETA-020 R-1</v>
          </cell>
          <cell r="Y61" t="str">
            <v>MICRO</v>
          </cell>
          <cell r="Z61" t="str">
            <v>NÃO</v>
          </cell>
          <cell r="AA61" t="str">
            <v>BT - 3Ø</v>
          </cell>
          <cell r="AB61" t="str">
            <v>Comercial</v>
          </cell>
          <cell r="AC61" t="str">
            <v>ORDEM FINALIZADA</v>
          </cell>
          <cell r="AD61" t="str">
            <v>-22.774235</v>
          </cell>
          <cell r="AE61" t="str">
            <v>-41.927225</v>
          </cell>
          <cell r="AF61" t="str">
            <v>SIM</v>
          </cell>
          <cell r="AG61">
            <v>42128</v>
          </cell>
          <cell r="AH61" t="str">
            <v>AUTO</v>
          </cell>
          <cell r="AJ61" t="str">
            <v>04/05/2015</v>
          </cell>
          <cell r="AK61" t="str">
            <v>MAI</v>
          </cell>
          <cell r="AL61">
            <v>2015</v>
          </cell>
          <cell r="AM61" t="str">
            <v>Maurício R Medeiros</v>
          </cell>
          <cell r="AO61" t="str">
            <v>Canadian  - CS6P-255P</v>
          </cell>
          <cell r="AP61" t="str">
            <v>FRONIUS - IG PLUS 50 V-1</v>
          </cell>
          <cell r="AQ61">
            <v>1</v>
          </cell>
          <cell r="AR61" t="str">
            <v/>
          </cell>
          <cell r="AS61">
            <v>97</v>
          </cell>
          <cell r="AU61" t="str">
            <v>BUZ01</v>
          </cell>
          <cell r="AV61" t="str">
            <v>CF48070</v>
          </cell>
          <cell r="AW61" t="str">
            <v/>
          </cell>
          <cell r="AX61" t="str">
            <v>3# PR 1kV 3x95(70)mm²CU</v>
          </cell>
          <cell r="AY61">
            <v>0.24830000000000002</v>
          </cell>
          <cell r="BA61" t="str">
            <v>3# CA 2 AWG</v>
          </cell>
          <cell r="BB61">
            <v>21.661859851926959</v>
          </cell>
        </row>
        <row r="62">
          <cell r="B62" t="str">
            <v>A014219989</v>
          </cell>
          <cell r="C62">
            <v>1762692</v>
          </cell>
          <cell r="D62" t="str">
            <v>JOANA DINIZ PAIVA NUNES</v>
          </cell>
          <cell r="E62">
            <v>3.5</v>
          </cell>
          <cell r="F62">
            <v>3.5</v>
          </cell>
          <cell r="G62">
            <v>42032</v>
          </cell>
          <cell r="H62" t="str">
            <v>JAN</v>
          </cell>
          <cell r="I62">
            <v>2015</v>
          </cell>
          <cell r="J62">
            <v>42038</v>
          </cell>
          <cell r="K62">
            <v>42038</v>
          </cell>
          <cell r="L62" t="str">
            <v>FEV</v>
          </cell>
          <cell r="M62">
            <v>2015</v>
          </cell>
          <cell r="N62" t="str">
            <v>-</v>
          </cell>
          <cell r="O62" t="str">
            <v>CONCLUÍDO</v>
          </cell>
          <cell r="P62">
            <v>10</v>
          </cell>
          <cell r="Q62">
            <v>10</v>
          </cell>
          <cell r="R62" t="str">
            <v>Vanderlei</v>
          </cell>
          <cell r="S62" t="str">
            <v>APROVADO</v>
          </cell>
          <cell r="T62">
            <v>42048</v>
          </cell>
          <cell r="U62" t="str">
            <v>FEV</v>
          </cell>
          <cell r="V62">
            <v>2015</v>
          </cell>
          <cell r="W62" t="str">
            <v>RESENDE</v>
          </cell>
          <cell r="X62" t="str">
            <v>ETA-020 R-1</v>
          </cell>
          <cell r="Y62" t="str">
            <v>MICRO</v>
          </cell>
          <cell r="Z62" t="str">
            <v>NÃO</v>
          </cell>
          <cell r="AA62" t="str">
            <v>BT - 2Ø</v>
          </cell>
          <cell r="AB62" t="str">
            <v>Residencial</v>
          </cell>
          <cell r="AC62" t="str">
            <v>ORDEM FINALIZADA</v>
          </cell>
          <cell r="AD62" t="str">
            <v>-22.475276</v>
          </cell>
          <cell r="AE62" t="str">
            <v>-44.472872</v>
          </cell>
          <cell r="AF62" t="str">
            <v>SIM</v>
          </cell>
          <cell r="AG62">
            <v>42144</v>
          </cell>
          <cell r="AH62" t="str">
            <v>AUTO</v>
          </cell>
          <cell r="AJ62" t="str">
            <v>20/05/2015</v>
          </cell>
          <cell r="AK62" t="str">
            <v>MAI</v>
          </cell>
          <cell r="AL62">
            <v>2015</v>
          </cell>
          <cell r="AM62" t="str">
            <v>Igor Chaves</v>
          </cell>
          <cell r="AO62" t="str">
            <v>Canadian - CS6P-255P</v>
          </cell>
          <cell r="AP62" t="str">
            <v>FRONIUS - IG PLUS 50 V-1</v>
          </cell>
          <cell r="AQ62">
            <v>1</v>
          </cell>
          <cell r="AR62" t="str">
            <v/>
          </cell>
          <cell r="AS62">
            <v>112</v>
          </cell>
          <cell r="AU62" t="str">
            <v>RSD03</v>
          </cell>
          <cell r="AV62" t="str">
            <v>70743</v>
          </cell>
          <cell r="AW62" t="str">
            <v>113</v>
          </cell>
          <cell r="AX62" t="str">
            <v>3# PR 1kV 3x50(50)mm²AL</v>
          </cell>
          <cell r="AY62">
            <v>0.35710000000000003</v>
          </cell>
          <cell r="BA62" t="str">
            <v>3# CA 2 AWG</v>
          </cell>
          <cell r="BB62">
            <v>4</v>
          </cell>
        </row>
        <row r="63">
          <cell r="B63" t="str">
            <v>A014283603</v>
          </cell>
          <cell r="C63">
            <v>5649892</v>
          </cell>
          <cell r="D63" t="str">
            <v>MARCOS ROSSI</v>
          </cell>
          <cell r="E63">
            <v>2</v>
          </cell>
          <cell r="F63">
            <v>2</v>
          </cell>
          <cell r="G63">
            <v>42044</v>
          </cell>
          <cell r="H63" t="str">
            <v>FEV</v>
          </cell>
          <cell r="I63">
            <v>2015</v>
          </cell>
          <cell r="J63">
            <v>42044</v>
          </cell>
          <cell r="K63">
            <v>42044</v>
          </cell>
          <cell r="L63" t="str">
            <v>FEV</v>
          </cell>
          <cell r="M63">
            <v>2015</v>
          </cell>
          <cell r="N63" t="str">
            <v>-</v>
          </cell>
          <cell r="O63" t="str">
            <v>CANCELADO</v>
          </cell>
          <cell r="P63">
            <v>2</v>
          </cell>
          <cell r="Q63">
            <v>2</v>
          </cell>
          <cell r="R63" t="str">
            <v>Vanderlei</v>
          </cell>
          <cell r="S63" t="str">
            <v>APROVADO</v>
          </cell>
          <cell r="T63">
            <v>42046</v>
          </cell>
          <cell r="U63" t="str">
            <v>FEV</v>
          </cell>
          <cell r="V63">
            <v>2015</v>
          </cell>
          <cell r="W63" t="str">
            <v>CABO FRIO</v>
          </cell>
          <cell r="X63" t="str">
            <v>ETA-020 R-1</v>
          </cell>
          <cell r="Y63" t="str">
            <v>MICRO</v>
          </cell>
          <cell r="Z63" t="str">
            <v>NÃO</v>
          </cell>
          <cell r="AA63" t="str">
            <v>BT - 3Ø</v>
          </cell>
          <cell r="AB63" t="str">
            <v>Residencial</v>
          </cell>
          <cell r="AC63" t="str">
            <v>ORDEM CANCELADA</v>
          </cell>
          <cell r="AD63" t="str">
            <v>-22.755252</v>
          </cell>
          <cell r="AE63" t="str">
            <v>-41.892452</v>
          </cell>
          <cell r="AF63" t="str">
            <v>NÃO</v>
          </cell>
          <cell r="AG63" t="str">
            <v/>
          </cell>
          <cell r="AJ63" t="str">
            <v>11/09/2015</v>
          </cell>
          <cell r="AK63" t="str">
            <v>SET</v>
          </cell>
          <cell r="AL63">
            <v>2015</v>
          </cell>
          <cell r="AM63" t="str">
            <v>Joneson C de Azevedo</v>
          </cell>
          <cell r="AN63" t="str">
            <v>Defeito tecnico na vistoria - Inversor diferente do projetado. Ordem cancelada</v>
          </cell>
          <cell r="AQ63">
            <v>1</v>
          </cell>
          <cell r="AR63" t="str">
            <v/>
          </cell>
          <cell r="AS63" t="str">
            <v>-</v>
          </cell>
          <cell r="AU63" t="str">
            <v>BUZ02</v>
          </cell>
          <cell r="AV63" t="str">
            <v>CF49978</v>
          </cell>
          <cell r="AW63">
            <v>113</v>
          </cell>
          <cell r="AX63" t="str">
            <v>3# PR 1kV 3x95(50)mm²AL</v>
          </cell>
          <cell r="AY63">
            <v>0.3881</v>
          </cell>
          <cell r="BA63" t="str">
            <v>3# COMP 185</v>
          </cell>
          <cell r="BB63">
            <v>4.0321051649656363</v>
          </cell>
        </row>
        <row r="64">
          <cell r="B64" t="str">
            <v>A013810534</v>
          </cell>
          <cell r="C64">
            <v>4233758</v>
          </cell>
          <cell r="D64" t="str">
            <v>CLEO PIRES AYROSA GALVÃO</v>
          </cell>
          <cell r="E64">
            <v>4</v>
          </cell>
          <cell r="F64" t="str">
            <v>0</v>
          </cell>
          <cell r="G64">
            <v>41949</v>
          </cell>
          <cell r="H64" t="str">
            <v>NOV</v>
          </cell>
          <cell r="I64">
            <v>2014</v>
          </cell>
          <cell r="J64">
            <v>42059</v>
          </cell>
          <cell r="K64">
            <v>42059</v>
          </cell>
          <cell r="L64" t="str">
            <v>FEV</v>
          </cell>
          <cell r="M64">
            <v>2015</v>
          </cell>
          <cell r="N64" t="str">
            <v>-</v>
          </cell>
          <cell r="O64" t="str">
            <v>CONCLUÍDO</v>
          </cell>
          <cell r="P64">
            <v>48</v>
          </cell>
          <cell r="Q64">
            <v>160</v>
          </cell>
          <cell r="R64" t="str">
            <v>Luiz Antônio</v>
          </cell>
          <cell r="S64" t="str">
            <v>REPROVADO</v>
          </cell>
          <cell r="T64">
            <v>42107</v>
          </cell>
          <cell r="U64" t="str">
            <v>ABR</v>
          </cell>
          <cell r="V64">
            <v>2015</v>
          </cell>
          <cell r="W64" t="str">
            <v>PETRÓPOLIS</v>
          </cell>
          <cell r="X64" t="str">
            <v>ETA-020 R-1</v>
          </cell>
          <cell r="Y64" t="str">
            <v>MICRO</v>
          </cell>
          <cell r="Z64" t="str">
            <v>NÃO</v>
          </cell>
          <cell r="AA64" t="str">
            <v>BT - 3Ø</v>
          </cell>
          <cell r="AB64" t="str">
            <v>Residencial</v>
          </cell>
          <cell r="AC64" t="str">
            <v>ORDEM FINALIZADA</v>
          </cell>
          <cell r="AD64" t="str">
            <v>-22.418138</v>
          </cell>
          <cell r="AE64" t="str">
            <v>-43.167980</v>
          </cell>
          <cell r="AF64" t="str">
            <v>NÃO</v>
          </cell>
          <cell r="AH64" t="str">
            <v>AUTO</v>
          </cell>
          <cell r="AJ64" t="str">
            <v>04/01/2016</v>
          </cell>
          <cell r="AK64" t="str">
            <v>JAN</v>
          </cell>
          <cell r="AL64">
            <v>2016</v>
          </cell>
          <cell r="AM64" t="str">
            <v>Windeo Green futur</v>
          </cell>
          <cell r="AO64" t="str">
            <v>YINGLI - YL245P-29b</v>
          </cell>
          <cell r="AP64" t="str">
            <v>ABB - PVI-4200-TL-OUTD</v>
          </cell>
          <cell r="AQ64">
            <v>2</v>
          </cell>
          <cell r="AR64" t="str">
            <v/>
          </cell>
          <cell r="AS64">
            <v>424</v>
          </cell>
          <cell r="AT64" t="str">
            <v>ART</v>
          </cell>
          <cell r="AU64" t="str">
            <v>RDC02</v>
          </cell>
          <cell r="AV64" t="str">
            <v>PE66250</v>
          </cell>
          <cell r="AW64" t="str">
            <v/>
          </cell>
          <cell r="AX64" t="str">
            <v>3# CU 70 mm² (CU 35 mm²)</v>
          </cell>
          <cell r="AY64">
            <v>0.39410000000000001</v>
          </cell>
          <cell r="BA64" t="str">
            <v>3# CA 1/0 AWG (CA 2 AWG)</v>
          </cell>
          <cell r="BB64">
            <v>24.69</v>
          </cell>
        </row>
        <row r="65">
          <cell r="B65" t="str">
            <v>A014365819</v>
          </cell>
          <cell r="C65">
            <v>5475090</v>
          </cell>
          <cell r="D65" t="str">
            <v>ADEMILDE DOS SANTOS SILVA</v>
          </cell>
          <cell r="E65">
            <v>2.4</v>
          </cell>
          <cell r="F65">
            <v>2.4</v>
          </cell>
          <cell r="G65">
            <v>42060</v>
          </cell>
          <cell r="H65" t="str">
            <v>FEV</v>
          </cell>
          <cell r="I65">
            <v>2015</v>
          </cell>
          <cell r="J65">
            <v>42062</v>
          </cell>
          <cell r="K65">
            <v>42062</v>
          </cell>
          <cell r="L65" t="str">
            <v>FEV</v>
          </cell>
          <cell r="M65">
            <v>2015</v>
          </cell>
          <cell r="N65" t="str">
            <v>-</v>
          </cell>
          <cell r="O65" t="str">
            <v>CONCLUÍDO</v>
          </cell>
          <cell r="P65">
            <v>24</v>
          </cell>
          <cell r="Q65">
            <v>24</v>
          </cell>
          <cell r="R65" t="str">
            <v>Luiz Antônio</v>
          </cell>
          <cell r="S65" t="str">
            <v>APROVADO</v>
          </cell>
          <cell r="T65">
            <v>42086</v>
          </cell>
          <cell r="U65" t="str">
            <v>MAR</v>
          </cell>
          <cell r="V65">
            <v>2015</v>
          </cell>
          <cell r="W65" t="str">
            <v>ANGRA</v>
          </cell>
          <cell r="X65" t="str">
            <v>ETA-020 R-1</v>
          </cell>
          <cell r="Y65" t="str">
            <v>MICRO</v>
          </cell>
          <cell r="Z65" t="str">
            <v>NÃO</v>
          </cell>
          <cell r="AA65" t="str">
            <v>BT - 3Ø</v>
          </cell>
          <cell r="AB65" t="str">
            <v>Residencial</v>
          </cell>
          <cell r="AC65" t="str">
            <v>ORDEM FINALIZADA</v>
          </cell>
          <cell r="AD65" t="str">
            <v>-22.935680</v>
          </cell>
          <cell r="AE65" t="str">
            <v>-43.992687</v>
          </cell>
          <cell r="AF65" t="str">
            <v>SIM</v>
          </cell>
          <cell r="AG65">
            <v>42230</v>
          </cell>
          <cell r="AH65" t="str">
            <v>AUTO</v>
          </cell>
          <cell r="AJ65" t="str">
            <v>14/08/2015</v>
          </cell>
          <cell r="AK65" t="str">
            <v>AGO</v>
          </cell>
          <cell r="AL65">
            <v>2015</v>
          </cell>
          <cell r="AM65" t="str">
            <v>Solar Energy do Brasil</v>
          </cell>
          <cell r="AO65" t="str">
            <v>YINGLI - YL240P-29b</v>
          </cell>
          <cell r="AP65" t="str">
            <v>SOLAR ENERGY - SE-TL 2,0 K</v>
          </cell>
          <cell r="AQ65">
            <v>1</v>
          </cell>
          <cell r="AR65" t="str">
            <v/>
          </cell>
          <cell r="AS65">
            <v>170</v>
          </cell>
          <cell r="AU65" t="str">
            <v>MUR03</v>
          </cell>
          <cell r="AV65" t="str">
            <v>AN80052</v>
          </cell>
          <cell r="AW65">
            <v>45</v>
          </cell>
          <cell r="AX65" t="str">
            <v>3# PR 1kV 3x95(50)mm²AL</v>
          </cell>
          <cell r="AY65">
            <v>0.11</v>
          </cell>
          <cell r="BA65" t="str">
            <v>3# CA 2 AWG</v>
          </cell>
          <cell r="BB65">
            <v>3.69</v>
          </cell>
        </row>
        <row r="66">
          <cell r="B66" t="str">
            <v>A014365843</v>
          </cell>
          <cell r="C66">
            <v>3769029</v>
          </cell>
          <cell r="D66" t="str">
            <v>ANA LUCIA RAPOSO PALMISCIANO</v>
          </cell>
          <cell r="E66">
            <v>3.25</v>
          </cell>
          <cell r="F66">
            <v>3.25</v>
          </cell>
          <cell r="G66">
            <v>42060</v>
          </cell>
          <cell r="H66" t="str">
            <v>FEV</v>
          </cell>
          <cell r="I66">
            <v>2015</v>
          </cell>
          <cell r="J66">
            <v>42062</v>
          </cell>
          <cell r="K66">
            <v>42062</v>
          </cell>
          <cell r="L66" t="str">
            <v>FEV</v>
          </cell>
          <cell r="M66">
            <v>2015</v>
          </cell>
          <cell r="N66" t="str">
            <v>-</v>
          </cell>
          <cell r="O66" t="str">
            <v>CONCLUÍDO</v>
          </cell>
          <cell r="P66">
            <v>24</v>
          </cell>
          <cell r="Q66">
            <v>24</v>
          </cell>
          <cell r="R66" t="str">
            <v>Luiz Antônio</v>
          </cell>
          <cell r="S66" t="str">
            <v>APROVADO</v>
          </cell>
          <cell r="T66">
            <v>42086</v>
          </cell>
          <cell r="U66" t="str">
            <v>MAR</v>
          </cell>
          <cell r="V66">
            <v>2015</v>
          </cell>
          <cell r="W66" t="str">
            <v>CABO FRIO</v>
          </cell>
          <cell r="X66" t="str">
            <v>ETA-020 R-1</v>
          </cell>
          <cell r="Y66" t="str">
            <v>MICRO</v>
          </cell>
          <cell r="Z66" t="str">
            <v>NÃO</v>
          </cell>
          <cell r="AA66" t="str">
            <v>BT - 3Ø</v>
          </cell>
          <cell r="AB66" t="str">
            <v>Residencial</v>
          </cell>
          <cell r="AC66" t="str">
            <v>ORDEM FINALIZADA</v>
          </cell>
          <cell r="AD66" t="str">
            <v>-22.871724</v>
          </cell>
          <cell r="AE66" t="str">
            <v>-42.270118</v>
          </cell>
          <cell r="AF66" t="str">
            <v>SIM</v>
          </cell>
          <cell r="AG66">
            <v>42163</v>
          </cell>
          <cell r="AH66" t="str">
            <v>AUTO</v>
          </cell>
          <cell r="AJ66" t="str">
            <v>09/06/2015</v>
          </cell>
          <cell r="AK66" t="str">
            <v>JUN</v>
          </cell>
          <cell r="AL66">
            <v>2015</v>
          </cell>
          <cell r="AM66" t="str">
            <v>Solar Energy do Brasil</v>
          </cell>
          <cell r="AO66" t="str">
            <v>YINGLI - YL240P-29b</v>
          </cell>
          <cell r="AP66" t="str">
            <v>SOLAR ENERGY - SE-TL3KA</v>
          </cell>
          <cell r="AQ66">
            <v>1</v>
          </cell>
          <cell r="AR66" t="str">
            <v/>
          </cell>
          <cell r="AS66">
            <v>104</v>
          </cell>
          <cell r="AU66" t="str">
            <v>EAR06</v>
          </cell>
          <cell r="AV66" t="str">
            <v>AR62803</v>
          </cell>
          <cell r="AW66">
            <v>30</v>
          </cell>
          <cell r="AX66" t="str">
            <v>3# PR 1kV 3x50(50)mm²AL</v>
          </cell>
          <cell r="AY66">
            <v>0.21509999999999999</v>
          </cell>
          <cell r="BA66" t="str">
            <v>3# CA 2 AWG</v>
          </cell>
          <cell r="BB66">
            <v>22.689579189208686</v>
          </cell>
        </row>
        <row r="67">
          <cell r="B67" t="str">
            <v>A014365905</v>
          </cell>
          <cell r="C67">
            <v>2244290</v>
          </cell>
          <cell r="D67" t="str">
            <v>ALBERTO BEZERRA LEITE</v>
          </cell>
          <cell r="E67">
            <v>2.25</v>
          </cell>
          <cell r="F67">
            <v>2.25</v>
          </cell>
          <cell r="G67">
            <v>42060</v>
          </cell>
          <cell r="H67" t="str">
            <v>FEV</v>
          </cell>
          <cell r="I67">
            <v>2015</v>
          </cell>
          <cell r="J67">
            <v>42062</v>
          </cell>
          <cell r="K67">
            <v>42062</v>
          </cell>
          <cell r="L67" t="str">
            <v>FEV</v>
          </cell>
          <cell r="M67">
            <v>2015</v>
          </cell>
          <cell r="N67" t="str">
            <v>-</v>
          </cell>
          <cell r="O67" t="str">
            <v>CONCLUÍDO</v>
          </cell>
          <cell r="P67">
            <v>24</v>
          </cell>
          <cell r="Q67">
            <v>24</v>
          </cell>
          <cell r="R67" t="str">
            <v>Luiz Antônio</v>
          </cell>
          <cell r="S67" t="str">
            <v>APROVADO</v>
          </cell>
          <cell r="T67">
            <v>42086</v>
          </cell>
          <cell r="U67" t="str">
            <v>MAR</v>
          </cell>
          <cell r="V67">
            <v>2015</v>
          </cell>
          <cell r="W67" t="str">
            <v>CABO FRIO</v>
          </cell>
          <cell r="X67" t="str">
            <v>ETA-020 R-1</v>
          </cell>
          <cell r="Y67" t="str">
            <v>MICRO</v>
          </cell>
          <cell r="Z67" t="str">
            <v>NÃO</v>
          </cell>
          <cell r="AA67" t="str">
            <v>BT - 3Ø</v>
          </cell>
          <cell r="AB67" t="str">
            <v>Residencial</v>
          </cell>
          <cell r="AC67" t="str">
            <v>ORDEM FINALIZADA</v>
          </cell>
          <cell r="AD67" t="str">
            <v>-22.874597</v>
          </cell>
          <cell r="AE67" t="str">
            <v>-42.276819</v>
          </cell>
          <cell r="AF67" t="str">
            <v>SIM</v>
          </cell>
          <cell r="AG67">
            <v>42139</v>
          </cell>
          <cell r="AH67" t="str">
            <v>AUTO</v>
          </cell>
          <cell r="AJ67" t="str">
            <v>15/05/2015</v>
          </cell>
          <cell r="AK67" t="str">
            <v>MAI</v>
          </cell>
          <cell r="AL67">
            <v>2015</v>
          </cell>
          <cell r="AM67" t="str">
            <v>Solar Energy do Brasil</v>
          </cell>
          <cell r="AO67" t="str">
            <v>YINGLI - YL250P-29b</v>
          </cell>
          <cell r="AP67" t="str">
            <v>SOLAR ENERGY - SE-TL 2,0 K</v>
          </cell>
          <cell r="AQ67">
            <v>1</v>
          </cell>
          <cell r="AR67" t="str">
            <v/>
          </cell>
          <cell r="AS67">
            <v>79</v>
          </cell>
          <cell r="AU67" t="str">
            <v>EAR06</v>
          </cell>
          <cell r="AV67" t="str">
            <v>AR61890</v>
          </cell>
          <cell r="AW67">
            <v>75</v>
          </cell>
          <cell r="AX67" t="str">
            <v>3# CU 16-1 FIO (CU 16-1 FIO)</v>
          </cell>
          <cell r="AY67">
            <v>0.57710000000000006</v>
          </cell>
          <cell r="BA67" t="str">
            <v>3# CA 2 AWG</v>
          </cell>
          <cell r="BB67">
            <v>22.689579189208686</v>
          </cell>
        </row>
        <row r="68">
          <cell r="B68" t="str">
            <v>A014365882</v>
          </cell>
          <cell r="C68">
            <v>284369</v>
          </cell>
          <cell r="D68" t="str">
            <v>MARIA STELLA SALAMONDE</v>
          </cell>
          <cell r="E68">
            <v>7.25</v>
          </cell>
          <cell r="F68">
            <v>7.25</v>
          </cell>
          <cell r="G68">
            <v>42060</v>
          </cell>
          <cell r="H68" t="str">
            <v>FEV</v>
          </cell>
          <cell r="I68">
            <v>2015</v>
          </cell>
          <cell r="J68">
            <v>42062</v>
          </cell>
          <cell r="K68">
            <v>42062</v>
          </cell>
          <cell r="L68" t="str">
            <v>FEV</v>
          </cell>
          <cell r="M68">
            <v>2015</v>
          </cell>
          <cell r="N68" t="str">
            <v>-</v>
          </cell>
          <cell r="O68" t="str">
            <v>CONCLUÍDO</v>
          </cell>
          <cell r="P68">
            <v>24</v>
          </cell>
          <cell r="Q68">
            <v>24</v>
          </cell>
          <cell r="R68" t="str">
            <v>Luiz Antônio</v>
          </cell>
          <cell r="S68" t="str">
            <v>APROVADO</v>
          </cell>
          <cell r="T68">
            <v>42086</v>
          </cell>
          <cell r="U68" t="str">
            <v>MAR</v>
          </cell>
          <cell r="V68">
            <v>2015</v>
          </cell>
          <cell r="W68" t="str">
            <v>NITERÓI</v>
          </cell>
          <cell r="X68" t="str">
            <v>ETA-020 R-1</v>
          </cell>
          <cell r="Y68" t="str">
            <v>MICRO</v>
          </cell>
          <cell r="Z68" t="str">
            <v>NÃO</v>
          </cell>
          <cell r="AA68" t="str">
            <v>BT - 3Ø</v>
          </cell>
          <cell r="AB68" t="str">
            <v>Residencial</v>
          </cell>
          <cell r="AC68" t="str">
            <v>ORDEM FINALIZADA</v>
          </cell>
          <cell r="AD68" t="str">
            <v>-22.952533</v>
          </cell>
          <cell r="AE68" t="str">
            <v>-43.024736</v>
          </cell>
          <cell r="AF68" t="str">
            <v>SIM</v>
          </cell>
          <cell r="AG68">
            <v>42241</v>
          </cell>
          <cell r="AH68" t="str">
            <v>AUTO</v>
          </cell>
          <cell r="AJ68" t="str">
            <v>25/08/2015</v>
          </cell>
          <cell r="AK68" t="str">
            <v>AGO</v>
          </cell>
          <cell r="AL68">
            <v>2015</v>
          </cell>
          <cell r="AM68" t="str">
            <v>Solar Energy do Brasil</v>
          </cell>
          <cell r="AO68" t="str">
            <v>YINGLI - YL250P-29b</v>
          </cell>
          <cell r="AP68" t="str">
            <v>SOLAR ENERGY - SE-TL4KA</v>
          </cell>
          <cell r="AQ68">
            <v>1</v>
          </cell>
          <cell r="AR68" t="str">
            <v/>
          </cell>
          <cell r="AS68">
            <v>181</v>
          </cell>
          <cell r="AU68" t="str">
            <v>PIN10</v>
          </cell>
          <cell r="AV68" t="str">
            <v>NI32440</v>
          </cell>
          <cell r="AW68">
            <v>150</v>
          </cell>
          <cell r="AX68" t="str">
            <v>PR 1kV 3x150(70)mm²AL</v>
          </cell>
          <cell r="AY68">
            <v>0.496</v>
          </cell>
          <cell r="BA68" t="str">
            <v>3# COMP 1/0</v>
          </cell>
          <cell r="BB68">
            <v>1.8</v>
          </cell>
        </row>
        <row r="69">
          <cell r="B69">
            <v>13128789</v>
          </cell>
          <cell r="C69">
            <v>149300</v>
          </cell>
          <cell r="D69" t="str">
            <v>HOTEL PORTAL DOS REIS LTDA</v>
          </cell>
          <cell r="E69">
            <v>5</v>
          </cell>
          <cell r="F69">
            <v>5</v>
          </cell>
          <cell r="G69">
            <v>42066</v>
          </cell>
          <cell r="H69" t="str">
            <v>MAR</v>
          </cell>
          <cell r="I69">
            <v>2015</v>
          </cell>
          <cell r="J69">
            <v>42066</v>
          </cell>
          <cell r="K69">
            <v>42066</v>
          </cell>
          <cell r="L69" t="str">
            <v>MAR</v>
          </cell>
          <cell r="M69">
            <v>2015</v>
          </cell>
          <cell r="N69" t="str">
            <v>-</v>
          </cell>
          <cell r="O69" t="str">
            <v>CONCLUÍDO</v>
          </cell>
          <cell r="P69">
            <v>1</v>
          </cell>
          <cell r="Q69">
            <v>1</v>
          </cell>
          <cell r="R69" t="str">
            <v>Luiz Antônio</v>
          </cell>
          <cell r="S69" t="str">
            <v>APROVADO</v>
          </cell>
          <cell r="T69">
            <v>42067</v>
          </cell>
          <cell r="U69" t="str">
            <v>MAR</v>
          </cell>
          <cell r="V69">
            <v>2015</v>
          </cell>
          <cell r="W69" t="str">
            <v>CABO FRIO</v>
          </cell>
          <cell r="X69" t="str">
            <v>ETA-020 R-1</v>
          </cell>
          <cell r="Y69" t="str">
            <v>MICRO</v>
          </cell>
          <cell r="Z69" t="str">
            <v>NÃO</v>
          </cell>
          <cell r="AA69" t="str">
            <v>MT</v>
          </cell>
          <cell r="AB69" t="str">
            <v>Comercial</v>
          </cell>
          <cell r="AC69" t="str">
            <v>ORDEM FINALIZADA</v>
          </cell>
          <cell r="AD69" t="str">
            <v>-22.762854</v>
          </cell>
          <cell r="AE69" t="str">
            <v>-41.894535</v>
          </cell>
          <cell r="AF69" t="str">
            <v>SIM</v>
          </cell>
          <cell r="AG69">
            <v>42073</v>
          </cell>
          <cell r="AH69" t="str">
            <v>AUTO</v>
          </cell>
          <cell r="AJ69">
            <v>42202</v>
          </cell>
          <cell r="AK69" t="str">
            <v>JUL</v>
          </cell>
          <cell r="AL69">
            <v>2015</v>
          </cell>
          <cell r="AM69" t="str">
            <v>Joneson C de Azevedo</v>
          </cell>
          <cell r="AQ69">
            <v>1</v>
          </cell>
          <cell r="AR69" t="str">
            <v/>
          </cell>
          <cell r="AS69">
            <v>136</v>
          </cell>
          <cell r="AU69" t="str">
            <v>BUZ05</v>
          </cell>
          <cell r="AV69" t="str">
            <v>U46672</v>
          </cell>
          <cell r="AW69">
            <v>113</v>
          </cell>
          <cell r="AX69">
            <v>0</v>
          </cell>
          <cell r="AY69">
            <v>0</v>
          </cell>
          <cell r="BA69" t="str">
            <v>3# COMP 185</v>
          </cell>
          <cell r="BB69">
            <v>6.7226292370661236</v>
          </cell>
        </row>
        <row r="70">
          <cell r="B70" t="str">
            <v>A014479215</v>
          </cell>
          <cell r="C70">
            <v>3879337</v>
          </cell>
          <cell r="D70" t="str">
            <v>MARIA LUCIA PEIXOTO BOTELHO</v>
          </cell>
          <cell r="E70">
            <v>3</v>
          </cell>
          <cell r="F70" t="str">
            <v>0</v>
          </cell>
          <cell r="G70">
            <v>42081</v>
          </cell>
          <cell r="H70" t="str">
            <v>MAR</v>
          </cell>
          <cell r="I70">
            <v>2015</v>
          </cell>
          <cell r="J70">
            <v>42088</v>
          </cell>
          <cell r="K70">
            <v>42088</v>
          </cell>
          <cell r="L70" t="str">
            <v>MAR</v>
          </cell>
          <cell r="M70">
            <v>2015</v>
          </cell>
          <cell r="N70" t="str">
            <v>-</v>
          </cell>
          <cell r="O70" t="str">
            <v>CONCLUÍDO</v>
          </cell>
          <cell r="P70">
            <v>56</v>
          </cell>
          <cell r="Q70">
            <v>70</v>
          </cell>
          <cell r="R70" t="str">
            <v>Luiz Antônio</v>
          </cell>
          <cell r="S70" t="str">
            <v>REPROVADO</v>
          </cell>
          <cell r="T70">
            <v>42144</v>
          </cell>
          <cell r="U70" t="str">
            <v>MAI</v>
          </cell>
          <cell r="V70">
            <v>2015</v>
          </cell>
          <cell r="W70" t="str">
            <v>NITERÓI</v>
          </cell>
          <cell r="X70" t="str">
            <v>ETA-020 R-1</v>
          </cell>
          <cell r="Y70" t="str">
            <v>MICRO</v>
          </cell>
          <cell r="Z70" t="str">
            <v>NÃO</v>
          </cell>
          <cell r="AA70" t="str">
            <v>BT - 3Ø</v>
          </cell>
          <cell r="AB70" t="str">
            <v>Residencial</v>
          </cell>
          <cell r="AC70" t="str">
            <v>ORDEM FINALIZADA</v>
          </cell>
          <cell r="AD70" t="str">
            <v>-22.843961</v>
          </cell>
          <cell r="AE70" t="str">
            <v>-42.073386</v>
          </cell>
          <cell r="AF70" t="str">
            <v>NÃO</v>
          </cell>
          <cell r="AH70" t="str">
            <v>AUTO</v>
          </cell>
          <cell r="AJ70" t="str">
            <v>06/07/2015</v>
          </cell>
          <cell r="AK70" t="str">
            <v>JUL</v>
          </cell>
          <cell r="AL70">
            <v>2015</v>
          </cell>
          <cell r="AM70" t="str">
            <v>Márcio J Casici</v>
          </cell>
          <cell r="AO70" t="str">
            <v>Canadian - CS6P-255P</v>
          </cell>
          <cell r="AP70" t="str">
            <v>ABB - PVI - 3.0- TL-OUTD-S</v>
          </cell>
          <cell r="AQ70">
            <v>1</v>
          </cell>
          <cell r="AR70" t="str">
            <v/>
          </cell>
          <cell r="AS70">
            <v>110</v>
          </cell>
          <cell r="AU70" t="str">
            <v>ZSL02</v>
          </cell>
          <cell r="AV70" t="str">
            <v>NI32486</v>
          </cell>
          <cell r="AW70">
            <v>150</v>
          </cell>
          <cell r="AX70" t="str">
            <v>3# PR 1kV 3x50(50)mm²AL</v>
          </cell>
          <cell r="AY70">
            <v>0.21309999999999998</v>
          </cell>
          <cell r="BA70" t="str">
            <v>3# COMP 1/0</v>
          </cell>
          <cell r="BB70">
            <v>2.7607073888298537</v>
          </cell>
        </row>
        <row r="71">
          <cell r="B71" t="str">
            <v>A014543716</v>
          </cell>
          <cell r="C71">
            <v>273761</v>
          </cell>
          <cell r="D71" t="str">
            <v>MARIA IZABEL LISBOA MACHADO</v>
          </cell>
          <cell r="E71">
            <v>1</v>
          </cell>
          <cell r="F71" t="str">
            <v>0</v>
          </cell>
          <cell r="G71">
            <v>42094</v>
          </cell>
          <cell r="H71" t="str">
            <v>MAR</v>
          </cell>
          <cell r="I71">
            <v>2015</v>
          </cell>
          <cell r="J71">
            <v>42095</v>
          </cell>
          <cell r="K71">
            <v>42095</v>
          </cell>
          <cell r="L71" t="str">
            <v>ABR</v>
          </cell>
          <cell r="M71">
            <v>2015</v>
          </cell>
          <cell r="N71" t="str">
            <v>-</v>
          </cell>
          <cell r="O71" t="str">
            <v>CONCLUÍDO</v>
          </cell>
          <cell r="P71">
            <v>5</v>
          </cell>
          <cell r="Q71">
            <v>5</v>
          </cell>
          <cell r="R71" t="str">
            <v>Luiz Antônio</v>
          </cell>
          <cell r="S71" t="str">
            <v>REPROVADO</v>
          </cell>
          <cell r="T71">
            <v>42100</v>
          </cell>
          <cell r="U71" t="str">
            <v>ABR</v>
          </cell>
          <cell r="V71">
            <v>2015</v>
          </cell>
          <cell r="W71" t="str">
            <v>NITERÓI</v>
          </cell>
          <cell r="X71" t="str">
            <v>ETA-020 R-1</v>
          </cell>
          <cell r="Y71" t="str">
            <v>MICRO</v>
          </cell>
          <cell r="Z71" t="str">
            <v>NÃO</v>
          </cell>
          <cell r="AA71" t="str">
            <v>BT - 3Ø</v>
          </cell>
          <cell r="AB71" t="str">
            <v>Residencial</v>
          </cell>
          <cell r="AC71" t="str">
            <v>ORDEM FINALIZADA</v>
          </cell>
          <cell r="AD71" t="str">
            <v>-22.939817</v>
          </cell>
          <cell r="AE71" t="str">
            <v>-43.004576</v>
          </cell>
          <cell r="AF71" t="str">
            <v>NÃO</v>
          </cell>
          <cell r="AH71" t="str">
            <v>AUTO</v>
          </cell>
          <cell r="AJ71" t="str">
            <v>01/04/2016</v>
          </cell>
          <cell r="AK71" t="str">
            <v>ABR</v>
          </cell>
          <cell r="AL71">
            <v>2016</v>
          </cell>
          <cell r="AM71" t="str">
            <v>Servulo José</v>
          </cell>
          <cell r="AO71" t="str">
            <v>Rio Solar - 156p270</v>
          </cell>
          <cell r="AP71" t="str">
            <v>INVOLAR - MAC250A-230IT</v>
          </cell>
          <cell r="AQ71">
            <v>1</v>
          </cell>
          <cell r="AR71" t="str">
            <v/>
          </cell>
          <cell r="AS71">
            <v>367</v>
          </cell>
          <cell r="AU71" t="str">
            <v>PIN01</v>
          </cell>
          <cell r="AV71" t="str">
            <v>NI33716</v>
          </cell>
          <cell r="AW71">
            <v>30</v>
          </cell>
          <cell r="AX71" t="str">
            <v>3# PR 1kV 3x95(70)mm²AL</v>
          </cell>
          <cell r="AY71">
            <v>0.26800000000000002</v>
          </cell>
          <cell r="BA71" t="str">
            <v>3# CA 2 AWG</v>
          </cell>
          <cell r="BB71">
            <v>3.24</v>
          </cell>
        </row>
        <row r="72">
          <cell r="B72" t="str">
            <v>A014548275</v>
          </cell>
          <cell r="C72">
            <v>2656359</v>
          </cell>
          <cell r="D72" t="str">
            <v>RENAN MIGUEL SAAD</v>
          </cell>
          <cell r="E72">
            <v>4.2</v>
          </cell>
          <cell r="F72" t="str">
            <v>0</v>
          </cell>
          <cell r="G72">
            <v>42094</v>
          </cell>
          <cell r="H72" t="str">
            <v>MAR</v>
          </cell>
          <cell r="I72">
            <v>2015</v>
          </cell>
          <cell r="J72">
            <v>42095</v>
          </cell>
          <cell r="K72">
            <v>42095</v>
          </cell>
          <cell r="L72" t="str">
            <v>ABR</v>
          </cell>
          <cell r="M72">
            <v>2015</v>
          </cell>
          <cell r="N72" t="str">
            <v>-</v>
          </cell>
          <cell r="O72" t="str">
            <v>CONCLUÍDO</v>
          </cell>
          <cell r="P72">
            <v>5</v>
          </cell>
          <cell r="Q72">
            <v>11</v>
          </cell>
          <cell r="R72" t="str">
            <v>Luiz Antônio</v>
          </cell>
          <cell r="S72" t="str">
            <v>REPROVADO</v>
          </cell>
          <cell r="T72">
            <v>42100</v>
          </cell>
          <cell r="U72" t="str">
            <v>ABR</v>
          </cell>
          <cell r="V72">
            <v>2015</v>
          </cell>
          <cell r="W72" t="str">
            <v>PETRÓPOLIS</v>
          </cell>
          <cell r="X72" t="str">
            <v>ETA-020 R-1</v>
          </cell>
          <cell r="Y72" t="str">
            <v>MICRO</v>
          </cell>
          <cell r="Z72" t="str">
            <v>NÃO</v>
          </cell>
          <cell r="AA72" t="str">
            <v>BT - 3Ø</v>
          </cell>
          <cell r="AB72" t="str">
            <v>Residencial</v>
          </cell>
          <cell r="AC72" t="str">
            <v>ORDEM FINALIZADA</v>
          </cell>
          <cell r="AD72" t="str">
            <v>-22.391622</v>
          </cell>
          <cell r="AE72" t="str">
            <v>-43.155796</v>
          </cell>
          <cell r="AF72" t="str">
            <v>NÃO</v>
          </cell>
          <cell r="AH72" t="str">
            <v>AUTO</v>
          </cell>
          <cell r="AJ72" t="str">
            <v>26/02/2016</v>
          </cell>
          <cell r="AK72" t="str">
            <v>FEV</v>
          </cell>
          <cell r="AL72">
            <v>2016</v>
          </cell>
          <cell r="AM72" t="str">
            <v>Solstício</v>
          </cell>
          <cell r="AO72" t="str">
            <v>Axitec - AC-250P/156-60S</v>
          </cell>
          <cell r="AP72" t="str">
            <v>ABB - PVI - 4.2 - OUTD-S</v>
          </cell>
          <cell r="AQ72">
            <v>1</v>
          </cell>
          <cell r="AR72" t="str">
            <v/>
          </cell>
          <cell r="AS72">
            <v>332</v>
          </cell>
          <cell r="AT72" t="str">
            <v>Certificado/Registro - Inversor</v>
          </cell>
          <cell r="AU72" t="str">
            <v>ITP05</v>
          </cell>
          <cell r="AV72" t="str">
            <v>PE66352</v>
          </cell>
          <cell r="AW72">
            <v>113</v>
          </cell>
          <cell r="AX72" t="str">
            <v>3# CA 2 AWG (CA 2 AWG)</v>
          </cell>
          <cell r="AY72">
            <v>0.37110000000000004</v>
          </cell>
          <cell r="BA72" t="str">
            <v>3# CA 2 AWG (CA 2 AWG)</v>
          </cell>
          <cell r="BB72">
            <v>4.3899999999999997</v>
          </cell>
        </row>
        <row r="73">
          <cell r="B73" t="str">
            <v>A014545044</v>
          </cell>
          <cell r="C73">
            <v>1864598</v>
          </cell>
          <cell r="D73" t="str">
            <v>BEATRIZ TOURINO WILMER</v>
          </cell>
          <cell r="E73">
            <v>1</v>
          </cell>
          <cell r="F73" t="str">
            <v>0</v>
          </cell>
          <cell r="G73">
            <v>42094</v>
          </cell>
          <cell r="H73" t="str">
            <v>MAR</v>
          </cell>
          <cell r="I73">
            <v>2015</v>
          </cell>
          <cell r="J73">
            <v>42095</v>
          </cell>
          <cell r="K73">
            <v>42095</v>
          </cell>
          <cell r="L73" t="str">
            <v>ABR</v>
          </cell>
          <cell r="M73">
            <v>2015</v>
          </cell>
          <cell r="N73" t="str">
            <v>-</v>
          </cell>
          <cell r="O73" t="str">
            <v>CONCLUÍDO</v>
          </cell>
          <cell r="P73">
            <v>5</v>
          </cell>
          <cell r="Q73">
            <v>11</v>
          </cell>
          <cell r="R73" t="str">
            <v>Luiz Antônio</v>
          </cell>
          <cell r="S73" t="str">
            <v>REPROVADO</v>
          </cell>
          <cell r="T73">
            <v>42100</v>
          </cell>
          <cell r="U73" t="str">
            <v>ABR</v>
          </cell>
          <cell r="V73">
            <v>2015</v>
          </cell>
          <cell r="W73" t="str">
            <v>PETRÓPOLIS</v>
          </cell>
          <cell r="X73" t="str">
            <v>ETA-020 R-1</v>
          </cell>
          <cell r="Y73" t="str">
            <v>MICRO</v>
          </cell>
          <cell r="Z73" t="str">
            <v>NÃO</v>
          </cell>
          <cell r="AA73" t="str">
            <v>BT - 3Ø</v>
          </cell>
          <cell r="AB73" t="str">
            <v>Residencial</v>
          </cell>
          <cell r="AC73" t="str">
            <v>ORDEM FINALIZADA</v>
          </cell>
          <cell r="AD73" t="str">
            <v>-22.523911</v>
          </cell>
          <cell r="AE73" t="str">
            <v>-43.182611</v>
          </cell>
          <cell r="AF73" t="str">
            <v>NÃO</v>
          </cell>
          <cell r="AH73" t="str">
            <v>AUTO</v>
          </cell>
          <cell r="AJ73" t="str">
            <v>29/09/2015</v>
          </cell>
          <cell r="AK73" t="str">
            <v>SET</v>
          </cell>
          <cell r="AL73">
            <v>2015</v>
          </cell>
          <cell r="AM73" t="str">
            <v>Solstício</v>
          </cell>
          <cell r="AO73" t="str">
            <v>AXITEC - AC245P-156-60S</v>
          </cell>
          <cell r="AP73" t="str">
            <v>ABB - MICRO-0.25-I-OUTD-230</v>
          </cell>
          <cell r="AQ73">
            <v>1</v>
          </cell>
          <cell r="AR73" t="str">
            <v/>
          </cell>
          <cell r="AS73">
            <v>182</v>
          </cell>
          <cell r="AT73" t="str">
            <v>Certificado/Registro - Inversor</v>
          </cell>
          <cell r="AU73" t="str">
            <v>PAL03</v>
          </cell>
          <cell r="AV73" t="str">
            <v>P870524</v>
          </cell>
          <cell r="AW73">
            <v>113</v>
          </cell>
          <cell r="AX73" t="str">
            <v>3# PR 1kV 3x150(70)mm²AL</v>
          </cell>
          <cell r="AY73">
            <v>0.17100000000000001</v>
          </cell>
          <cell r="BA73" t="str">
            <v>3# CA 2 AWG (CU 16-1 FIO)</v>
          </cell>
          <cell r="BB73">
            <v>0.88</v>
          </cell>
        </row>
        <row r="74">
          <cell r="B74" t="str">
            <v>A014547764</v>
          </cell>
          <cell r="C74">
            <v>3989412</v>
          </cell>
          <cell r="D74" t="str">
            <v>ALEXANDRE CARVALHO TUCUNDUVA MELO</v>
          </cell>
          <cell r="E74">
            <v>2.5</v>
          </cell>
          <cell r="F74" t="str">
            <v>0</v>
          </cell>
          <cell r="G74">
            <v>42094</v>
          </cell>
          <cell r="H74" t="str">
            <v>MAR</v>
          </cell>
          <cell r="I74">
            <v>2015</v>
          </cell>
          <cell r="J74">
            <v>42100</v>
          </cell>
          <cell r="K74">
            <v>42100</v>
          </cell>
          <cell r="L74" t="str">
            <v>ABR</v>
          </cell>
          <cell r="M74">
            <v>2015</v>
          </cell>
          <cell r="N74" t="str">
            <v>-</v>
          </cell>
          <cell r="O74" t="str">
            <v>CONCLUÍDO</v>
          </cell>
          <cell r="P74">
            <v>28</v>
          </cell>
          <cell r="Q74">
            <v>42</v>
          </cell>
          <cell r="R74" t="str">
            <v>Luiz Antônio</v>
          </cell>
          <cell r="S74" t="str">
            <v>REPROVADO</v>
          </cell>
          <cell r="T74">
            <v>42128</v>
          </cell>
          <cell r="U74" t="str">
            <v>MAI</v>
          </cell>
          <cell r="V74">
            <v>2015</v>
          </cell>
          <cell r="W74" t="str">
            <v>NITERÓI</v>
          </cell>
          <cell r="X74" t="str">
            <v>ETA-020 R-1</v>
          </cell>
          <cell r="Y74" t="str">
            <v>MICRO</v>
          </cell>
          <cell r="Z74" t="str">
            <v>NÃO</v>
          </cell>
          <cell r="AA74" t="str">
            <v>BT - 3Ø</v>
          </cell>
          <cell r="AB74" t="str">
            <v>Residencial</v>
          </cell>
          <cell r="AC74" t="str">
            <v>ORDEM FINALIZADA</v>
          </cell>
          <cell r="AD74" t="str">
            <v>-22.973411</v>
          </cell>
          <cell r="AE74" t="str">
            <v>-43.039111</v>
          </cell>
          <cell r="AF74" t="str">
            <v>NÃO</v>
          </cell>
          <cell r="AH74" t="str">
            <v>AUTO</v>
          </cell>
          <cell r="AJ74" t="str">
            <v>19/02/2016</v>
          </cell>
          <cell r="AK74" t="str">
            <v>FEV</v>
          </cell>
          <cell r="AL74">
            <v>2016</v>
          </cell>
          <cell r="AM74" t="str">
            <v>André O P Barcelo</v>
          </cell>
          <cell r="AO74" t="str">
            <v>HIGHLIGHT SOLAR - HSPV-250Wp156-60M</v>
          </cell>
          <cell r="AP74" t="str">
            <v>PHB - PHB3000-SS</v>
          </cell>
          <cell r="AQ74">
            <v>1</v>
          </cell>
          <cell r="AR74" t="str">
            <v/>
          </cell>
          <cell r="AS74">
            <v>325</v>
          </cell>
          <cell r="AT74" t="str">
            <v>Certificado/Registro - Inversor</v>
          </cell>
          <cell r="AU74" t="str">
            <v>PIN06</v>
          </cell>
          <cell r="AV74" t="str">
            <v>NI35503</v>
          </cell>
          <cell r="AW74">
            <v>113</v>
          </cell>
          <cell r="AX74" t="str">
            <v>3# CU 70 mm² (CU 35 mm²)</v>
          </cell>
          <cell r="AY74">
            <v>0.13009999999999999</v>
          </cell>
          <cell r="BA74" t="str">
            <v>3# CA 2 AWG</v>
          </cell>
          <cell r="BB74">
            <v>1.95</v>
          </cell>
        </row>
        <row r="75">
          <cell r="B75" t="str">
            <v>A014587928</v>
          </cell>
          <cell r="C75">
            <v>3636269</v>
          </cell>
          <cell r="D75" t="str">
            <v>CARLA CRISTINA LOURENÇO DE JESUS</v>
          </cell>
          <cell r="E75">
            <v>8</v>
          </cell>
          <cell r="F75" t="str">
            <v>0</v>
          </cell>
          <cell r="G75">
            <v>42102</v>
          </cell>
          <cell r="H75" t="str">
            <v>ABR</v>
          </cell>
          <cell r="I75">
            <v>2015</v>
          </cell>
          <cell r="J75">
            <v>42107</v>
          </cell>
          <cell r="K75">
            <v>42107</v>
          </cell>
          <cell r="L75" t="str">
            <v>ABR</v>
          </cell>
          <cell r="M75">
            <v>2015</v>
          </cell>
          <cell r="N75" t="str">
            <v>-</v>
          </cell>
          <cell r="O75" t="str">
            <v>CONCLUÍDO</v>
          </cell>
          <cell r="P75">
            <v>36</v>
          </cell>
          <cell r="Q75">
            <v>87</v>
          </cell>
          <cell r="R75" t="str">
            <v>Luiz Antônio</v>
          </cell>
          <cell r="S75" t="str">
            <v>REPROVADO</v>
          </cell>
          <cell r="T75">
            <v>42143</v>
          </cell>
          <cell r="U75" t="str">
            <v>MAI</v>
          </cell>
          <cell r="V75">
            <v>2015</v>
          </cell>
          <cell r="W75" t="str">
            <v>ANGRA</v>
          </cell>
          <cell r="X75" t="str">
            <v>ETA-020 R-1</v>
          </cell>
          <cell r="Y75" t="str">
            <v>MICRO</v>
          </cell>
          <cell r="Z75" t="str">
            <v>NÃO</v>
          </cell>
          <cell r="AA75" t="str">
            <v>BT - 3Ø</v>
          </cell>
          <cell r="AB75" t="str">
            <v>Residencial</v>
          </cell>
          <cell r="AC75" t="str">
            <v>ORDEM FINALIZADA</v>
          </cell>
          <cell r="AD75" t="str">
            <v>-22.916938</v>
          </cell>
          <cell r="AE75" t="str">
            <v>-43.900569</v>
          </cell>
          <cell r="AF75" t="str">
            <v>NÃO</v>
          </cell>
          <cell r="AH75" t="str">
            <v>AUTO REM</v>
          </cell>
          <cell r="AI75" t="str">
            <v>5699176 - 100%</v>
          </cell>
          <cell r="AJ75" t="str">
            <v>23/12/2015</v>
          </cell>
          <cell r="AK75" t="str">
            <v>DEZ</v>
          </cell>
          <cell r="AL75">
            <v>2015</v>
          </cell>
          <cell r="AM75" t="str">
            <v>Ivotec</v>
          </cell>
          <cell r="AO75" t="str">
            <v>STARSOLAR  - IS4000P-250</v>
          </cell>
          <cell r="AP75" t="str">
            <v>ABB - PVI-10-TL-OUTD-FS</v>
          </cell>
          <cell r="AQ75">
            <v>1</v>
          </cell>
          <cell r="AR75" t="str">
            <v/>
          </cell>
          <cell r="AS75">
            <v>259</v>
          </cell>
          <cell r="AU75" t="str">
            <v>MUR02</v>
          </cell>
          <cell r="AV75" t="str">
            <v>AN24063</v>
          </cell>
          <cell r="AW75" t="str">
            <v/>
          </cell>
          <cell r="AX75" t="str">
            <v>3# PR 1kV 3x50(50)mm²AL</v>
          </cell>
          <cell r="AY75">
            <v>0.46400000000000002</v>
          </cell>
          <cell r="BA75" t="str">
            <v>3# PR 15kV 3x35(50)mm²AL</v>
          </cell>
          <cell r="BB75">
            <v>27.2</v>
          </cell>
        </row>
        <row r="76">
          <cell r="B76" t="str">
            <v>A014594788</v>
          </cell>
          <cell r="C76">
            <v>1044676</v>
          </cell>
          <cell r="D76" t="str">
            <v>MARIA CRISTINA P DUARTE</v>
          </cell>
          <cell r="E76">
            <v>3</v>
          </cell>
          <cell r="F76" t="str">
            <v>0</v>
          </cell>
          <cell r="G76">
            <v>42103</v>
          </cell>
          <cell r="H76" t="str">
            <v>ABR</v>
          </cell>
          <cell r="I76">
            <v>2015</v>
          </cell>
          <cell r="J76">
            <v>42107</v>
          </cell>
          <cell r="K76">
            <v>42107</v>
          </cell>
          <cell r="L76" t="str">
            <v>ABR</v>
          </cell>
          <cell r="M76">
            <v>2015</v>
          </cell>
          <cell r="N76" t="str">
            <v>-</v>
          </cell>
          <cell r="O76" t="str">
            <v>CONCLUÍDO</v>
          </cell>
          <cell r="P76">
            <v>21</v>
          </cell>
          <cell r="Q76">
            <v>50</v>
          </cell>
          <cell r="R76" t="str">
            <v>Luiz Antônio</v>
          </cell>
          <cell r="S76" t="str">
            <v>REPROVADO</v>
          </cell>
          <cell r="T76">
            <v>42128</v>
          </cell>
          <cell r="U76" t="str">
            <v>MAI</v>
          </cell>
          <cell r="V76">
            <v>2015</v>
          </cell>
          <cell r="W76" t="str">
            <v>PETRÓPOLIS</v>
          </cell>
          <cell r="X76" t="str">
            <v>ETA-020 R-1</v>
          </cell>
          <cell r="Y76" t="str">
            <v>MICRO</v>
          </cell>
          <cell r="Z76" t="str">
            <v>NÃO</v>
          </cell>
          <cell r="AA76" t="str">
            <v>BT - 3Ø</v>
          </cell>
          <cell r="AB76" t="str">
            <v>Residencial</v>
          </cell>
          <cell r="AC76" t="str">
            <v>ORDEM FINALIZADA</v>
          </cell>
          <cell r="AD76" t="str">
            <v>-22.527444</v>
          </cell>
          <cell r="AE76" t="str">
            <v>-43.216100</v>
          </cell>
          <cell r="AF76" t="str">
            <v>NÃO</v>
          </cell>
          <cell r="AH76" t="str">
            <v>AUTO</v>
          </cell>
          <cell r="AJ76" t="str">
            <v>21/08/2015</v>
          </cell>
          <cell r="AK76" t="str">
            <v>AGO</v>
          </cell>
          <cell r="AL76">
            <v>2015</v>
          </cell>
          <cell r="AM76" t="str">
            <v>Solar Energy do Brasil</v>
          </cell>
          <cell r="AO76" t="str">
            <v>YINGLI - YL250P-29b</v>
          </cell>
          <cell r="AP76" t="str">
            <v>SOLAR ENERGY - SUNUNO TL3KA</v>
          </cell>
          <cell r="AQ76">
            <v>1</v>
          </cell>
          <cell r="AR76" t="str">
            <v/>
          </cell>
          <cell r="AS76">
            <v>134</v>
          </cell>
          <cell r="AU76" t="str">
            <v>BGN03</v>
          </cell>
          <cell r="AV76" t="str">
            <v>PE65499</v>
          </cell>
          <cell r="AW76">
            <v>75</v>
          </cell>
          <cell r="AX76" t="str">
            <v>3# CU 35 mm² (CU 16-1 FIO)</v>
          </cell>
          <cell r="AY76">
            <v>0.55210000000000004</v>
          </cell>
          <cell r="BA76" t="str">
            <v>3# CA 2 AWG (CA 2 AWG)</v>
          </cell>
          <cell r="BB76">
            <v>4.2156615317962789</v>
          </cell>
        </row>
        <row r="77">
          <cell r="B77" t="str">
            <v>A014594686</v>
          </cell>
          <cell r="C77">
            <v>2973428</v>
          </cell>
          <cell r="D77" t="str">
            <v>ALEXANDRE CARDOSO DE OLIVEIRA</v>
          </cell>
          <cell r="E77">
            <v>3</v>
          </cell>
          <cell r="F77" t="str">
            <v>0</v>
          </cell>
          <cell r="G77">
            <v>42103</v>
          </cell>
          <cell r="H77" t="str">
            <v>ABR</v>
          </cell>
          <cell r="I77">
            <v>2015</v>
          </cell>
          <cell r="J77">
            <v>42107</v>
          </cell>
          <cell r="K77">
            <v>42107</v>
          </cell>
          <cell r="L77" t="str">
            <v>ABR</v>
          </cell>
          <cell r="M77">
            <v>2015</v>
          </cell>
          <cell r="N77" t="str">
            <v>-</v>
          </cell>
          <cell r="O77" t="str">
            <v>CONCLUÍDO</v>
          </cell>
          <cell r="P77">
            <v>21</v>
          </cell>
          <cell r="Q77">
            <v>51</v>
          </cell>
          <cell r="R77" t="str">
            <v>Luiz Antônio</v>
          </cell>
          <cell r="S77" t="str">
            <v>REPROVADO</v>
          </cell>
          <cell r="T77">
            <v>42128</v>
          </cell>
          <cell r="U77" t="str">
            <v>MAI</v>
          </cell>
          <cell r="V77">
            <v>2015</v>
          </cell>
          <cell r="W77" t="str">
            <v>MACAÉ</v>
          </cell>
          <cell r="X77" t="str">
            <v>ETA-020 R-1</v>
          </cell>
          <cell r="Y77" t="str">
            <v>MICRO</v>
          </cell>
          <cell r="Z77" t="str">
            <v>NÃO</v>
          </cell>
          <cell r="AA77" t="str">
            <v>BT - 3Ø</v>
          </cell>
          <cell r="AB77" t="str">
            <v>Residencial</v>
          </cell>
          <cell r="AC77" t="str">
            <v>ORDEM FINALIZADA</v>
          </cell>
          <cell r="AD77" t="str">
            <v>-22.821780</v>
          </cell>
          <cell r="AE77" t="str">
            <v>-42.992675</v>
          </cell>
          <cell r="AF77" t="str">
            <v>NÃO</v>
          </cell>
          <cell r="AH77" t="str">
            <v>AUTO</v>
          </cell>
          <cell r="AJ77" t="str">
            <v>07/10/2015</v>
          </cell>
          <cell r="AK77" t="str">
            <v>OUT</v>
          </cell>
          <cell r="AL77">
            <v>2015</v>
          </cell>
          <cell r="AM77" t="str">
            <v>Henderson E Martins</v>
          </cell>
          <cell r="AO77" t="str">
            <v>YINGLI - YL250P-29b</v>
          </cell>
          <cell r="AP77" t="str">
            <v>SOLAR ENERGY - SE-TL3KA</v>
          </cell>
          <cell r="AQ77">
            <v>1</v>
          </cell>
          <cell r="AR77" t="str">
            <v/>
          </cell>
          <cell r="AS77">
            <v>181</v>
          </cell>
          <cell r="AT77" t="str">
            <v>Certificado/Registro - Inversor</v>
          </cell>
          <cell r="AU77" t="str">
            <v>IBS08</v>
          </cell>
          <cell r="AV77" t="str">
            <v>MC25094</v>
          </cell>
          <cell r="AW77">
            <v>15</v>
          </cell>
          <cell r="AX77" t="str">
            <v>3# CU 35 mm² (CU 16-1 FIO)</v>
          </cell>
          <cell r="AY77">
            <v>0.24609999999999999</v>
          </cell>
          <cell r="BA77" t="str">
            <v>3# CU 35 mm²</v>
          </cell>
          <cell r="BB77">
            <v>7.26</v>
          </cell>
        </row>
        <row r="78">
          <cell r="B78" t="str">
            <v>A014602739</v>
          </cell>
          <cell r="C78">
            <v>5016221</v>
          </cell>
          <cell r="D78" t="str">
            <v>COND VIVERDE I</v>
          </cell>
          <cell r="E78">
            <v>9</v>
          </cell>
          <cell r="F78" t="str">
            <v>0</v>
          </cell>
          <cell r="G78">
            <v>42104</v>
          </cell>
          <cell r="H78" t="str">
            <v>ABR</v>
          </cell>
          <cell r="I78">
            <v>2015</v>
          </cell>
          <cell r="J78">
            <v>42107</v>
          </cell>
          <cell r="K78">
            <v>42107</v>
          </cell>
          <cell r="L78" t="str">
            <v>ABR</v>
          </cell>
          <cell r="M78">
            <v>2015</v>
          </cell>
          <cell r="N78" t="str">
            <v>-</v>
          </cell>
          <cell r="O78" t="str">
            <v>CONCLUÍDO</v>
          </cell>
          <cell r="P78">
            <v>46</v>
          </cell>
          <cell r="Q78">
            <v>51</v>
          </cell>
          <cell r="R78" t="str">
            <v>Luiz Antônio</v>
          </cell>
          <cell r="S78" t="str">
            <v>REPROVADO</v>
          </cell>
          <cell r="T78">
            <v>42153</v>
          </cell>
          <cell r="U78" t="str">
            <v>MAI</v>
          </cell>
          <cell r="V78">
            <v>2015</v>
          </cell>
          <cell r="W78" t="str">
            <v>MACAÉ</v>
          </cell>
          <cell r="X78" t="str">
            <v>ETA-020 R-1</v>
          </cell>
          <cell r="Y78" t="str">
            <v>MICRO</v>
          </cell>
          <cell r="Z78" t="str">
            <v>NÃO</v>
          </cell>
          <cell r="AA78" t="str">
            <v>BT - 3Ø</v>
          </cell>
          <cell r="AB78" t="str">
            <v>Residencial</v>
          </cell>
          <cell r="AC78" t="str">
            <v>ORDEM FINALIZADA</v>
          </cell>
          <cell r="AD78" t="str">
            <v>-22.510276</v>
          </cell>
          <cell r="AE78" t="str">
            <v>-41.937322</v>
          </cell>
          <cell r="AF78" t="str">
            <v>NÃO</v>
          </cell>
          <cell r="AH78" t="str">
            <v>AUTO</v>
          </cell>
          <cell r="AJ78" t="str">
            <v>07/10/2015</v>
          </cell>
          <cell r="AK78" t="str">
            <v>OUT</v>
          </cell>
          <cell r="AL78">
            <v>2015</v>
          </cell>
          <cell r="AM78" t="str">
            <v>Maurício R Medeiros</v>
          </cell>
          <cell r="AO78" t="str">
            <v>SUNEDISON - Silvantis 275Wp</v>
          </cell>
          <cell r="AP78" t="str">
            <v>FRONIUS - IG PLUS 150 V-1</v>
          </cell>
          <cell r="AQ78">
            <v>1</v>
          </cell>
          <cell r="AR78" t="str">
            <v/>
          </cell>
          <cell r="AS78">
            <v>180</v>
          </cell>
          <cell r="AT78" t="str">
            <v>Diagrama/Projeto + Representante Legal</v>
          </cell>
          <cell r="AU78" t="str">
            <v>RDO03</v>
          </cell>
          <cell r="AV78" t="str">
            <v>M465226</v>
          </cell>
          <cell r="AW78">
            <v>30</v>
          </cell>
          <cell r="AX78" t="str">
            <v>3# BT SDE</v>
          </cell>
          <cell r="AY78">
            <v>0.21309999999999998</v>
          </cell>
          <cell r="BA78" t="str">
            <v>3# CU 35 mm²</v>
          </cell>
          <cell r="BB78">
            <v>4.8001953095911833</v>
          </cell>
        </row>
        <row r="79">
          <cell r="B79" t="str">
            <v>A014632814</v>
          </cell>
          <cell r="C79">
            <v>2305141</v>
          </cell>
          <cell r="D79" t="str">
            <v>DAVISON SIAS DA SILVA</v>
          </cell>
          <cell r="E79">
            <v>1.5</v>
          </cell>
          <cell r="F79" t="str">
            <v>0</v>
          </cell>
          <cell r="G79">
            <v>42109</v>
          </cell>
          <cell r="H79" t="str">
            <v>ABR</v>
          </cell>
          <cell r="I79">
            <v>2015</v>
          </cell>
          <cell r="J79">
            <v>42110</v>
          </cell>
          <cell r="K79">
            <v>42110</v>
          </cell>
          <cell r="L79" t="str">
            <v>ABR</v>
          </cell>
          <cell r="M79">
            <v>2015</v>
          </cell>
          <cell r="N79" t="str">
            <v>-</v>
          </cell>
          <cell r="O79" t="str">
            <v>CONCLUÍDO</v>
          </cell>
          <cell r="P79">
            <v>43</v>
          </cell>
          <cell r="Q79">
            <v>57</v>
          </cell>
          <cell r="R79" t="str">
            <v>Luiz Antônio</v>
          </cell>
          <cell r="S79" t="str">
            <v>REPROVADO</v>
          </cell>
          <cell r="T79">
            <v>42153</v>
          </cell>
          <cell r="U79" t="str">
            <v>MAI</v>
          </cell>
          <cell r="V79">
            <v>2015</v>
          </cell>
          <cell r="W79" t="str">
            <v>SÃO GONÇALO</v>
          </cell>
          <cell r="X79" t="str">
            <v>ETA-020 R-1</v>
          </cell>
          <cell r="Y79" t="str">
            <v>MICRO</v>
          </cell>
          <cell r="Z79" t="str">
            <v>NÃO</v>
          </cell>
          <cell r="AA79" t="str">
            <v>BT - 3Ø</v>
          </cell>
          <cell r="AB79" t="str">
            <v>Residencial</v>
          </cell>
          <cell r="AC79" t="str">
            <v>ORDEM FINALIZADA</v>
          </cell>
          <cell r="AD79" t="str">
            <v>-22.901555</v>
          </cell>
          <cell r="AE79" t="str">
            <v>-42.474055</v>
          </cell>
          <cell r="AF79" t="str">
            <v>NÃO</v>
          </cell>
          <cell r="AH79" t="str">
            <v>AUTO</v>
          </cell>
          <cell r="AJ79" t="str">
            <v>01/09/2015</v>
          </cell>
          <cell r="AK79" t="str">
            <v>SET</v>
          </cell>
          <cell r="AL79">
            <v>2015</v>
          </cell>
          <cell r="AM79" t="str">
            <v>Joneson C de Azevedo</v>
          </cell>
          <cell r="AQ79">
            <v>1</v>
          </cell>
          <cell r="AR79" t="str">
            <v/>
          </cell>
          <cell r="AS79">
            <v>139</v>
          </cell>
          <cell r="AT79" t="str">
            <v>ART</v>
          </cell>
          <cell r="AU79" t="str">
            <v>GAB08</v>
          </cell>
          <cell r="AV79" t="str">
            <v>S221017</v>
          </cell>
          <cell r="AW79">
            <v>75</v>
          </cell>
          <cell r="AX79" t="str">
            <v>3# PR 1kV 3x50(50)mm²AL</v>
          </cell>
          <cell r="AY79">
            <v>0.52010000000000001</v>
          </cell>
          <cell r="BA79" t="str">
            <v>3# CA 2 AWG</v>
          </cell>
          <cell r="BB79">
            <v>9.5802681297704773</v>
          </cell>
        </row>
        <row r="80">
          <cell r="B80" t="str">
            <v>A014663801</v>
          </cell>
          <cell r="C80">
            <v>5787448</v>
          </cell>
          <cell r="D80" t="str">
            <v>MOSEIS MIGUEL DA SILVA</v>
          </cell>
          <cell r="E80">
            <v>3</v>
          </cell>
          <cell r="F80" t="str">
            <v>0</v>
          </cell>
          <cell r="G80">
            <v>42116</v>
          </cell>
          <cell r="H80" t="str">
            <v>ABR</v>
          </cell>
          <cell r="I80">
            <v>2015</v>
          </cell>
          <cell r="J80">
            <v>42118</v>
          </cell>
          <cell r="K80">
            <v>42118</v>
          </cell>
          <cell r="L80" t="str">
            <v>ABR</v>
          </cell>
          <cell r="M80">
            <v>2015</v>
          </cell>
          <cell r="N80" t="str">
            <v>-</v>
          </cell>
          <cell r="O80" t="str">
            <v>CONCLUÍDO</v>
          </cell>
          <cell r="P80">
            <v>10</v>
          </cell>
          <cell r="Q80">
            <v>16</v>
          </cell>
          <cell r="R80" t="str">
            <v>Luiz Antônio</v>
          </cell>
          <cell r="S80" t="str">
            <v>REPROVADO</v>
          </cell>
          <cell r="T80">
            <v>42128</v>
          </cell>
          <cell r="U80" t="str">
            <v>MAI</v>
          </cell>
          <cell r="V80">
            <v>2015</v>
          </cell>
          <cell r="W80" t="str">
            <v>NITERÓI</v>
          </cell>
          <cell r="X80" t="str">
            <v>ETA-020 R-1</v>
          </cell>
          <cell r="Y80" t="str">
            <v>MICRO</v>
          </cell>
          <cell r="Z80" t="str">
            <v>NÃO</v>
          </cell>
          <cell r="AA80" t="str">
            <v>BT - 3Ø</v>
          </cell>
          <cell r="AB80" t="str">
            <v>Residencial</v>
          </cell>
          <cell r="AC80" t="str">
            <v>ORDEM FINALIZADA</v>
          </cell>
          <cell r="AD80" t="str">
            <v>-22.793333</v>
          </cell>
          <cell r="AE80" t="str">
            <v>-43.031694</v>
          </cell>
          <cell r="AF80" t="str">
            <v>NÃO</v>
          </cell>
          <cell r="AH80" t="str">
            <v>AUTO</v>
          </cell>
          <cell r="AJ80" t="str">
            <v>05/10/2015</v>
          </cell>
          <cell r="AK80" t="str">
            <v>OUT</v>
          </cell>
          <cell r="AL80">
            <v>2015</v>
          </cell>
          <cell r="AM80" t="str">
            <v>Juseverck A L Junior</v>
          </cell>
          <cell r="AO80" t="str">
            <v>Canadian - CS6P-255P</v>
          </cell>
          <cell r="AP80" t="str">
            <v>ABB - PVI - 3.0- TL-OUTD-S</v>
          </cell>
          <cell r="AQ80">
            <v>1</v>
          </cell>
          <cell r="AR80" t="str">
            <v/>
          </cell>
          <cell r="AS80">
            <v>166</v>
          </cell>
          <cell r="AT80" t="str">
            <v>Certificado/Registro - Inversor</v>
          </cell>
          <cell r="AU80" t="str">
            <v>MAR01</v>
          </cell>
          <cell r="AV80" t="str">
            <v>NI17864</v>
          </cell>
          <cell r="AW80">
            <v>30</v>
          </cell>
          <cell r="AX80" t="str">
            <v>3# PR 1kV 3x95(70)mm²AL</v>
          </cell>
          <cell r="AY80">
            <v>0.111</v>
          </cell>
          <cell r="BA80" t="str">
            <v>3# CA 2 AWG</v>
          </cell>
          <cell r="BB80">
            <v>4.88</v>
          </cell>
        </row>
        <row r="81">
          <cell r="B81" t="str">
            <v>A014625320</v>
          </cell>
          <cell r="C81">
            <v>1226905</v>
          </cell>
          <cell r="D81" t="str">
            <v>ALPHEU PINTO LOUREIRO</v>
          </cell>
          <cell r="E81">
            <v>0.96</v>
          </cell>
          <cell r="F81" t="str">
            <v>0</v>
          </cell>
          <cell r="G81">
            <v>42108</v>
          </cell>
          <cell r="H81" t="str">
            <v>ABR</v>
          </cell>
          <cell r="I81">
            <v>2015</v>
          </cell>
          <cell r="J81">
            <v>42118</v>
          </cell>
          <cell r="K81">
            <v>42118</v>
          </cell>
          <cell r="L81" t="str">
            <v>ABR</v>
          </cell>
          <cell r="M81">
            <v>2015</v>
          </cell>
          <cell r="N81" t="str">
            <v>-</v>
          </cell>
          <cell r="O81" t="str">
            <v>CANCELADO</v>
          </cell>
          <cell r="P81">
            <v>10</v>
          </cell>
          <cell r="Q81">
            <v>38</v>
          </cell>
          <cell r="R81" t="str">
            <v>Luiz Antônio</v>
          </cell>
          <cell r="S81" t="str">
            <v>REPROVADO</v>
          </cell>
          <cell r="T81">
            <v>42128</v>
          </cell>
          <cell r="U81" t="str">
            <v>MAI</v>
          </cell>
          <cell r="V81">
            <v>2015</v>
          </cell>
          <cell r="W81" t="str">
            <v>NITERÓI</v>
          </cell>
          <cell r="X81" t="str">
            <v>ETA-020 R-1</v>
          </cell>
          <cell r="Y81" t="str">
            <v>MICRO</v>
          </cell>
          <cell r="Z81" t="str">
            <v>NÃO</v>
          </cell>
          <cell r="AA81" t="str">
            <v>BT - 3Ø</v>
          </cell>
          <cell r="AB81" t="str">
            <v>Residencial</v>
          </cell>
          <cell r="AC81" t="str">
            <v>ORDEM CANCELADA</v>
          </cell>
          <cell r="AD81" t="str">
            <v>-22.931061</v>
          </cell>
          <cell r="AE81" t="str">
            <v>-42.807094</v>
          </cell>
          <cell r="AF81" t="str">
            <v>NÃO</v>
          </cell>
          <cell r="AJ81" t="str">
            <v>18/07/2016</v>
          </cell>
          <cell r="AK81" t="str">
            <v>JUL</v>
          </cell>
          <cell r="AL81">
            <v>2016</v>
          </cell>
          <cell r="AM81" t="str">
            <v>SEI Energias</v>
          </cell>
          <cell r="AQ81">
            <v>1</v>
          </cell>
          <cell r="AR81" t="str">
            <v/>
          </cell>
          <cell r="AS81" t="str">
            <v>-</v>
          </cell>
          <cell r="AT81" t="str">
            <v>Certificado/Registro - Inversor</v>
          </cell>
          <cell r="AU81" t="str">
            <v>MAR03</v>
          </cell>
          <cell r="AV81" t="str">
            <v>NI39569</v>
          </cell>
          <cell r="AW81">
            <v>30</v>
          </cell>
          <cell r="AX81" t="str">
            <v>3# PR 1kV 3x50(50)mm²AL</v>
          </cell>
          <cell r="AY81">
            <v>0.4521</v>
          </cell>
          <cell r="BA81" t="str">
            <v>3# CA 2 AWG</v>
          </cell>
          <cell r="BB81">
            <v>5.49</v>
          </cell>
        </row>
        <row r="82">
          <cell r="B82" t="str">
            <v>A014674755</v>
          </cell>
          <cell r="C82">
            <v>1170501</v>
          </cell>
          <cell r="D82" t="str">
            <v>JOAO FERNANDES LUCAS</v>
          </cell>
          <cell r="E82">
            <v>2.88</v>
          </cell>
          <cell r="F82" t="str">
            <v>0</v>
          </cell>
          <cell r="G82">
            <v>42118</v>
          </cell>
          <cell r="H82" t="str">
            <v>ABR</v>
          </cell>
          <cell r="I82">
            <v>2015</v>
          </cell>
          <cell r="J82">
            <v>42118</v>
          </cell>
          <cell r="K82">
            <v>42122</v>
          </cell>
          <cell r="L82" t="str">
            <v>ABR</v>
          </cell>
          <cell r="M82">
            <v>2015</v>
          </cell>
          <cell r="N82" t="str">
            <v>-</v>
          </cell>
          <cell r="O82" t="str">
            <v>CONCLUÍDO</v>
          </cell>
          <cell r="P82">
            <v>35</v>
          </cell>
          <cell r="Q82">
            <v>40</v>
          </cell>
          <cell r="R82" t="str">
            <v>Luiz Antônio</v>
          </cell>
          <cell r="S82" t="str">
            <v>REPROVADO</v>
          </cell>
          <cell r="T82">
            <v>42157</v>
          </cell>
          <cell r="U82" t="str">
            <v>JUN</v>
          </cell>
          <cell r="V82">
            <v>2015</v>
          </cell>
          <cell r="W82" t="str">
            <v>CABO FRIO</v>
          </cell>
          <cell r="X82" t="str">
            <v>ETA-020 R-1</v>
          </cell>
          <cell r="Y82" t="str">
            <v>MICRO</v>
          </cell>
          <cell r="Z82" t="str">
            <v>NÃO</v>
          </cell>
          <cell r="AA82" t="str">
            <v>BT - 3Ø</v>
          </cell>
          <cell r="AB82" t="str">
            <v>Residencial</v>
          </cell>
          <cell r="AC82" t="str">
            <v>ORDEM FINALIZADA</v>
          </cell>
          <cell r="AD82" t="str">
            <v>-22.878930</v>
          </cell>
          <cell r="AE82" t="str">
            <v>-42.050089</v>
          </cell>
          <cell r="AF82" t="str">
            <v>NÃO</v>
          </cell>
          <cell r="AH82" t="str">
            <v>AUTO</v>
          </cell>
          <cell r="AJ82" t="str">
            <v>16/09/2015</v>
          </cell>
          <cell r="AK82" t="str">
            <v>SET</v>
          </cell>
          <cell r="AL82">
            <v>2015</v>
          </cell>
          <cell r="AM82" t="str">
            <v>Luiz Carlos Silva</v>
          </cell>
          <cell r="AO82" t="str">
            <v>SENSOTEC - ST240P</v>
          </cell>
          <cell r="AP82" t="str">
            <v>SANTERNO - SUNWAU M PLUS 4300 E</v>
          </cell>
          <cell r="AQ82">
            <v>1</v>
          </cell>
          <cell r="AR82" t="str">
            <v/>
          </cell>
          <cell r="AS82">
            <v>145</v>
          </cell>
          <cell r="AU82" t="str">
            <v>POC08</v>
          </cell>
          <cell r="AV82" t="str">
            <v>CF44287</v>
          </cell>
          <cell r="AW82">
            <v>113</v>
          </cell>
          <cell r="AX82" t="str">
            <v>3# PR 1kV 3x150(70)mm²AL</v>
          </cell>
          <cell r="AY82">
            <v>0.34</v>
          </cell>
          <cell r="BA82" t="str">
            <v>3# CU 35 mm²</v>
          </cell>
          <cell r="BB82">
            <v>1.36</v>
          </cell>
        </row>
        <row r="83">
          <cell r="B83" t="str">
            <v>A014676216</v>
          </cell>
          <cell r="C83">
            <v>1392264</v>
          </cell>
          <cell r="D83" t="str">
            <v>JOAQUIN SANCHEZ PACHECO</v>
          </cell>
          <cell r="E83">
            <v>1.22</v>
          </cell>
          <cell r="F83">
            <v>1.22</v>
          </cell>
          <cell r="G83">
            <v>42118</v>
          </cell>
          <cell r="H83" t="str">
            <v>ABR</v>
          </cell>
          <cell r="I83">
            <v>2015</v>
          </cell>
          <cell r="J83">
            <v>42122</v>
          </cell>
          <cell r="K83">
            <v>42122</v>
          </cell>
          <cell r="L83" t="str">
            <v>ABR</v>
          </cell>
          <cell r="M83">
            <v>2015</v>
          </cell>
          <cell r="N83" t="str">
            <v>-</v>
          </cell>
          <cell r="O83" t="str">
            <v>CONCLUÍDO</v>
          </cell>
          <cell r="P83">
            <v>31</v>
          </cell>
          <cell r="Q83">
            <v>31</v>
          </cell>
          <cell r="R83" t="str">
            <v>Luiz Antônio</v>
          </cell>
          <cell r="S83" t="str">
            <v>APROVADO</v>
          </cell>
          <cell r="T83">
            <v>42153</v>
          </cell>
          <cell r="U83" t="str">
            <v>MAI</v>
          </cell>
          <cell r="V83">
            <v>2015</v>
          </cell>
          <cell r="W83" t="str">
            <v>PETRÓPOLIS</v>
          </cell>
          <cell r="X83" t="str">
            <v>ETA-020 R-1</v>
          </cell>
          <cell r="Y83" t="str">
            <v>MICRO</v>
          </cell>
          <cell r="Z83" t="str">
            <v>NÃO</v>
          </cell>
          <cell r="AA83" t="str">
            <v>BT - 3Ø</v>
          </cell>
          <cell r="AB83" t="str">
            <v>Residencial</v>
          </cell>
          <cell r="AC83" t="str">
            <v>ORDEM FINALIZADA</v>
          </cell>
          <cell r="AD83" t="str">
            <v>-22.381666</v>
          </cell>
          <cell r="AE83" t="str">
            <v>-43.140833</v>
          </cell>
          <cell r="AF83" t="str">
            <v>SIM</v>
          </cell>
          <cell r="AG83">
            <v>42235</v>
          </cell>
          <cell r="AH83" t="str">
            <v>AUTO</v>
          </cell>
          <cell r="AJ83" t="str">
            <v>19/08/2015</v>
          </cell>
          <cell r="AK83" t="str">
            <v>AGO</v>
          </cell>
          <cell r="AL83">
            <v>2015</v>
          </cell>
          <cell r="AM83" t="str">
            <v>Luz Solar</v>
          </cell>
          <cell r="AO83" t="str">
            <v>AXITEC - AC-245P/156-60S</v>
          </cell>
          <cell r="AP83" t="str">
            <v>PHB - PHB1500-SS</v>
          </cell>
          <cell r="AQ83">
            <v>1</v>
          </cell>
          <cell r="AR83" t="str">
            <v/>
          </cell>
          <cell r="AS83">
            <v>117</v>
          </cell>
          <cell r="AU83" t="str">
            <v>ITP06</v>
          </cell>
          <cell r="AV83" t="str">
            <v>PE67871</v>
          </cell>
          <cell r="AW83">
            <v>30</v>
          </cell>
          <cell r="AX83" t="str">
            <v>3# CA 2 AWG (CA 2 AWG)</v>
          </cell>
          <cell r="AY83">
            <v>0.29210000000000003</v>
          </cell>
          <cell r="BA83" t="str">
            <v>3# COMP 1/0 (CA 2 AWG)</v>
          </cell>
          <cell r="BB83">
            <v>8.75</v>
          </cell>
        </row>
        <row r="84">
          <cell r="B84" t="str">
            <v>A014701783</v>
          </cell>
          <cell r="C84">
            <v>3649697</v>
          </cell>
          <cell r="D84" t="str">
            <v>MARCIO MENDES GONÇALVES</v>
          </cell>
          <cell r="E84">
            <v>1.5</v>
          </cell>
          <cell r="F84" t="str">
            <v>0</v>
          </cell>
          <cell r="G84">
            <v>42123</v>
          </cell>
          <cell r="H84" t="str">
            <v>ABR</v>
          </cell>
          <cell r="I84">
            <v>2015</v>
          </cell>
          <cell r="J84">
            <v>42124</v>
          </cell>
          <cell r="K84">
            <v>42124</v>
          </cell>
          <cell r="L84" t="str">
            <v>ABR</v>
          </cell>
          <cell r="M84">
            <v>2015</v>
          </cell>
          <cell r="N84" t="str">
            <v>-</v>
          </cell>
          <cell r="O84" t="str">
            <v>CONCLUÍDO</v>
          </cell>
          <cell r="P84">
            <v>29</v>
          </cell>
          <cell r="Q84">
            <v>43</v>
          </cell>
          <cell r="R84" t="str">
            <v>Luiz Antônio</v>
          </cell>
          <cell r="S84" t="str">
            <v>REPROVADO</v>
          </cell>
          <cell r="T84">
            <v>42153</v>
          </cell>
          <cell r="U84" t="str">
            <v>MAI</v>
          </cell>
          <cell r="V84">
            <v>2015</v>
          </cell>
          <cell r="W84" t="str">
            <v>CABO FRIO</v>
          </cell>
          <cell r="X84" t="str">
            <v>ETA-020 R-1</v>
          </cell>
          <cell r="Y84" t="str">
            <v>MICRO</v>
          </cell>
          <cell r="Z84" t="str">
            <v>NÃO</v>
          </cell>
          <cell r="AA84" t="str">
            <v>BT - 3Ø</v>
          </cell>
          <cell r="AB84" t="str">
            <v>Residencial</v>
          </cell>
          <cell r="AC84" t="str">
            <v>ORDEM FINALIZADA</v>
          </cell>
          <cell r="AD84" t="str">
            <v>-22.918611</v>
          </cell>
          <cell r="AE84" t="str">
            <v>-42.037777</v>
          </cell>
          <cell r="AF84" t="str">
            <v>NÃO</v>
          </cell>
          <cell r="AH84" t="str">
            <v>AUTO</v>
          </cell>
          <cell r="AJ84" t="str">
            <v>16/09/2015</v>
          </cell>
          <cell r="AK84" t="str">
            <v>SET</v>
          </cell>
          <cell r="AL84">
            <v>2015</v>
          </cell>
          <cell r="AM84" t="str">
            <v>Joneson C de Azevedo</v>
          </cell>
          <cell r="AO84" t="str">
            <v>YINGLI - YL250P-29b</v>
          </cell>
          <cell r="AP84" t="str">
            <v>SOLAR ENERGY - SE-TL 2,0 K</v>
          </cell>
          <cell r="AQ84">
            <v>1</v>
          </cell>
          <cell r="AR84" t="str">
            <v/>
          </cell>
          <cell r="AS84">
            <v>140</v>
          </cell>
          <cell r="AT84" t="str">
            <v>ART</v>
          </cell>
          <cell r="AU84" t="str">
            <v>CAF02</v>
          </cell>
          <cell r="AV84" t="str">
            <v>CF44219</v>
          </cell>
          <cell r="AW84" t="str">
            <v/>
          </cell>
          <cell r="AX84" t="str">
            <v>3# CU 16-1 FIO (CU 16-1 FIO)</v>
          </cell>
          <cell r="AY84">
            <v>0.41810000000000003</v>
          </cell>
          <cell r="BA84" t="str">
            <v>3# CA 336,4 MCM</v>
          </cell>
          <cell r="BB84">
            <v>5.1449769879294918</v>
          </cell>
        </row>
        <row r="85">
          <cell r="B85" t="str">
            <v>A014734968</v>
          </cell>
          <cell r="C85">
            <v>5887160</v>
          </cell>
          <cell r="D85" t="str">
            <v>LEOPOLDO GUILHERME LABORNA MATHIAS</v>
          </cell>
          <cell r="E85">
            <v>2.5</v>
          </cell>
          <cell r="F85" t="str">
            <v>0</v>
          </cell>
          <cell r="G85">
            <v>42131</v>
          </cell>
          <cell r="H85" t="str">
            <v>MAI</v>
          </cell>
          <cell r="I85">
            <v>2015</v>
          </cell>
          <cell r="J85">
            <v>42131</v>
          </cell>
          <cell r="K85">
            <v>42131</v>
          </cell>
          <cell r="L85" t="str">
            <v>MAI</v>
          </cell>
          <cell r="M85">
            <v>2015</v>
          </cell>
          <cell r="N85" t="str">
            <v>-</v>
          </cell>
          <cell r="O85" t="str">
            <v>CONCLUÍDO</v>
          </cell>
          <cell r="P85">
            <v>55</v>
          </cell>
          <cell r="Q85">
            <v>58</v>
          </cell>
          <cell r="R85" t="str">
            <v>Luiz Antônio</v>
          </cell>
          <cell r="S85" t="str">
            <v>REPROVADO</v>
          </cell>
          <cell r="T85">
            <v>42186</v>
          </cell>
          <cell r="U85" t="str">
            <v>JUL</v>
          </cell>
          <cell r="V85">
            <v>2015</v>
          </cell>
          <cell r="W85" t="str">
            <v>ITAPERUNA</v>
          </cell>
          <cell r="X85" t="str">
            <v>ETA-020 R-1</v>
          </cell>
          <cell r="Y85" t="str">
            <v>MICRO</v>
          </cell>
          <cell r="Z85" t="str">
            <v>NÃO</v>
          </cell>
          <cell r="AA85" t="str">
            <v>BT - 2Ø</v>
          </cell>
          <cell r="AB85" t="str">
            <v>Residencial</v>
          </cell>
          <cell r="AC85" t="str">
            <v>ORDEM FINALIZADA</v>
          </cell>
          <cell r="AD85" t="str">
            <v>-21.143619</v>
          </cell>
          <cell r="AE85" t="str">
            <v>-41.683675</v>
          </cell>
          <cell r="AF85" t="str">
            <v>NÃO</v>
          </cell>
          <cell r="AH85" t="str">
            <v>AUTO</v>
          </cell>
          <cell r="AJ85" t="str">
            <v>17/09/2015</v>
          </cell>
          <cell r="AK85" t="str">
            <v>SET</v>
          </cell>
          <cell r="AL85">
            <v>2015</v>
          </cell>
          <cell r="AM85" t="str">
            <v>João B S Santos</v>
          </cell>
          <cell r="AO85" t="str">
            <v>YINGLI - YL255P-29b</v>
          </cell>
          <cell r="AP85" t="str">
            <v xml:space="preserve">INGECON INGETEAM SUN 2,5TL - </v>
          </cell>
          <cell r="AQ85">
            <v>1</v>
          </cell>
          <cell r="AR85" t="str">
            <v/>
          </cell>
          <cell r="AS85">
            <v>133</v>
          </cell>
          <cell r="AT85" t="str">
            <v>ART</v>
          </cell>
          <cell r="AU85" t="str">
            <v>BOJ03</v>
          </cell>
          <cell r="AV85" t="str">
            <v>IT12053</v>
          </cell>
          <cell r="AW85">
            <v>150</v>
          </cell>
          <cell r="AX85" t="str">
            <v>3# CA 1/0 AWG (CA 1/0 AWG)</v>
          </cell>
          <cell r="AY85">
            <v>0.56899999999999995</v>
          </cell>
          <cell r="BA85" t="str">
            <v>1# CA 4 AWG</v>
          </cell>
          <cell r="BB85">
            <v>29.581286416577345</v>
          </cell>
        </row>
        <row r="86">
          <cell r="B86" t="str">
            <v>A014773122</v>
          </cell>
          <cell r="C86">
            <v>1599820</v>
          </cell>
          <cell r="D86" t="str">
            <v>GILSON CALVAO MORAES</v>
          </cell>
          <cell r="E86">
            <v>5</v>
          </cell>
          <cell r="F86">
            <v>5</v>
          </cell>
          <cell r="G86">
            <v>42137</v>
          </cell>
          <cell r="H86" t="str">
            <v>MAI</v>
          </cell>
          <cell r="I86">
            <v>2015</v>
          </cell>
          <cell r="J86">
            <v>42138</v>
          </cell>
          <cell r="K86">
            <v>42138</v>
          </cell>
          <cell r="L86" t="str">
            <v>MAI</v>
          </cell>
          <cell r="M86">
            <v>2015</v>
          </cell>
          <cell r="N86" t="str">
            <v>-</v>
          </cell>
          <cell r="O86" t="str">
            <v>CONCLUÍDO</v>
          </cell>
          <cell r="P86">
            <v>47</v>
          </cell>
          <cell r="Q86">
            <v>47</v>
          </cell>
          <cell r="R86" t="str">
            <v>Luiz Antônio</v>
          </cell>
          <cell r="S86" t="str">
            <v>APROVADO</v>
          </cell>
          <cell r="T86">
            <v>42185</v>
          </cell>
          <cell r="U86" t="str">
            <v>JUN</v>
          </cell>
          <cell r="V86">
            <v>2015</v>
          </cell>
          <cell r="W86" t="str">
            <v>CABO FRIO</v>
          </cell>
          <cell r="X86" t="str">
            <v>ETA-020 R-1</v>
          </cell>
          <cell r="Y86" t="str">
            <v>MICRO</v>
          </cell>
          <cell r="Z86" t="str">
            <v>NÃO</v>
          </cell>
          <cell r="AA86" t="str">
            <v>BT - 3Ø</v>
          </cell>
          <cell r="AB86" t="str">
            <v>Comercial</v>
          </cell>
          <cell r="AC86" t="str">
            <v>ORDEM FINALIZADA</v>
          </cell>
          <cell r="AD86" t="str">
            <v>-22.961417</v>
          </cell>
          <cell r="AE86" t="str">
            <v>-42.026110</v>
          </cell>
          <cell r="AF86" t="str">
            <v>SIM</v>
          </cell>
          <cell r="AG86">
            <v>42226</v>
          </cell>
          <cell r="AH86" t="str">
            <v>AUTO REM</v>
          </cell>
          <cell r="AI86" t="str">
            <v>1599822 / 1599823</v>
          </cell>
          <cell r="AJ86" t="str">
            <v>10/08/2015</v>
          </cell>
          <cell r="AK86" t="str">
            <v>AGO</v>
          </cell>
          <cell r="AL86">
            <v>2015</v>
          </cell>
          <cell r="AM86" t="str">
            <v>Wellington C Campos</v>
          </cell>
          <cell r="AO86" t="str">
            <v>SUNEDISON - MEMC-M245AMA-20</v>
          </cell>
          <cell r="AP86" t="str">
            <v>FRONIUS - IG PLUS 50 V-1</v>
          </cell>
          <cell r="AQ86">
            <v>1</v>
          </cell>
          <cell r="AR86" t="str">
            <v/>
          </cell>
          <cell r="AS86">
            <v>89</v>
          </cell>
          <cell r="AU86" t="str">
            <v>ARC01</v>
          </cell>
          <cell r="AV86" t="str">
            <v>CF48371</v>
          </cell>
          <cell r="AW86">
            <v>75</v>
          </cell>
          <cell r="AX86" t="str">
            <v>3# PR 1kV 3x95(50)mm²AL</v>
          </cell>
          <cell r="AY86">
            <v>3.4000000000000002E-2</v>
          </cell>
          <cell r="BA86" t="str">
            <v>3# CU 35 mm² (CU 35 mm²)</v>
          </cell>
          <cell r="BB86">
            <v>0.51</v>
          </cell>
        </row>
        <row r="87">
          <cell r="B87" t="str">
            <v>A014773177</v>
          </cell>
          <cell r="C87">
            <v>1599822</v>
          </cell>
          <cell r="D87" t="str">
            <v>GILSON CALVAO MORAES</v>
          </cell>
          <cell r="E87">
            <v>7.35</v>
          </cell>
          <cell r="F87">
            <v>7.35</v>
          </cell>
          <cell r="G87">
            <v>42137</v>
          </cell>
          <cell r="H87" t="str">
            <v>MAI</v>
          </cell>
          <cell r="I87">
            <v>2015</v>
          </cell>
          <cell r="J87">
            <v>42138</v>
          </cell>
          <cell r="K87">
            <v>42138</v>
          </cell>
          <cell r="L87" t="str">
            <v>MAI</v>
          </cell>
          <cell r="M87">
            <v>2015</v>
          </cell>
          <cell r="N87" t="str">
            <v>-</v>
          </cell>
          <cell r="O87" t="str">
            <v>CONCLUÍDO</v>
          </cell>
          <cell r="P87">
            <v>54</v>
          </cell>
          <cell r="Q87">
            <v>54</v>
          </cell>
          <cell r="R87" t="str">
            <v>Luiz Antônio</v>
          </cell>
          <cell r="S87" t="str">
            <v>APROVADO</v>
          </cell>
          <cell r="T87">
            <v>42192</v>
          </cell>
          <cell r="U87" t="str">
            <v>JUL</v>
          </cell>
          <cell r="V87">
            <v>2015</v>
          </cell>
          <cell r="W87" t="str">
            <v>CABO FRIO</v>
          </cell>
          <cell r="X87" t="str">
            <v>ETA-020 R-1</v>
          </cell>
          <cell r="Y87" t="str">
            <v>MICRO</v>
          </cell>
          <cell r="Z87" t="str">
            <v>NÃO</v>
          </cell>
          <cell r="AA87" t="str">
            <v>BT - 3Ø</v>
          </cell>
          <cell r="AB87" t="str">
            <v>Residencial</v>
          </cell>
          <cell r="AC87" t="str">
            <v>ORDEM FINALIZADA</v>
          </cell>
          <cell r="AD87" t="str">
            <v>-22.749861</v>
          </cell>
          <cell r="AE87" t="str">
            <v>-42.880000</v>
          </cell>
          <cell r="AF87" t="str">
            <v>SIM</v>
          </cell>
          <cell r="AG87">
            <v>42244</v>
          </cell>
          <cell r="AH87" t="str">
            <v>AUTO REM</v>
          </cell>
          <cell r="AI87" t="str">
            <v>1599820 / 1599823</v>
          </cell>
          <cell r="AJ87" t="str">
            <v>28/08/2015</v>
          </cell>
          <cell r="AK87" t="str">
            <v>AGO</v>
          </cell>
          <cell r="AL87">
            <v>2015</v>
          </cell>
          <cell r="AM87" t="str">
            <v>Wellington C Campos</v>
          </cell>
          <cell r="AO87" t="str">
            <v>SUNEDISON - MEMC-M245AMA</v>
          </cell>
          <cell r="AP87" t="str">
            <v>FRONIUS - IG PLUS 50 V-1</v>
          </cell>
          <cell r="AQ87">
            <v>1</v>
          </cell>
          <cell r="AR87" t="str">
            <v/>
          </cell>
          <cell r="AS87">
            <v>107</v>
          </cell>
          <cell r="AU87" t="str">
            <v>ARC01</v>
          </cell>
          <cell r="AV87" t="str">
            <v>CF48371</v>
          </cell>
          <cell r="AW87">
            <v>75</v>
          </cell>
          <cell r="AX87" t="str">
            <v>3# PR 1kV 3x95(50)mm²AL</v>
          </cell>
          <cell r="AY87">
            <v>3.4000000000000002E-2</v>
          </cell>
          <cell r="BA87" t="str">
            <v>3# CU 35 mm² (CU 35 mm²)</v>
          </cell>
          <cell r="BB87">
            <v>0.51</v>
          </cell>
        </row>
        <row r="88">
          <cell r="B88" t="str">
            <v>A014773211</v>
          </cell>
          <cell r="C88">
            <v>1599823</v>
          </cell>
          <cell r="D88" t="str">
            <v>GILSON CALVAO MORAES</v>
          </cell>
          <cell r="E88">
            <v>2</v>
          </cell>
          <cell r="F88">
            <v>2</v>
          </cell>
          <cell r="G88">
            <v>42137</v>
          </cell>
          <cell r="H88" t="str">
            <v>MAI</v>
          </cell>
          <cell r="I88">
            <v>2015</v>
          </cell>
          <cell r="J88">
            <v>42138</v>
          </cell>
          <cell r="K88">
            <v>42138</v>
          </cell>
          <cell r="L88" t="str">
            <v>MAI</v>
          </cell>
          <cell r="M88">
            <v>2015</v>
          </cell>
          <cell r="N88" t="str">
            <v>-</v>
          </cell>
          <cell r="O88" t="str">
            <v>CONCLUÍDO</v>
          </cell>
          <cell r="P88">
            <v>47</v>
          </cell>
          <cell r="Q88">
            <v>47</v>
          </cell>
          <cell r="R88" t="str">
            <v>Luiz Antônio</v>
          </cell>
          <cell r="S88" t="str">
            <v>APROVADO</v>
          </cell>
          <cell r="T88">
            <v>42185</v>
          </cell>
          <cell r="U88" t="str">
            <v>JUN</v>
          </cell>
          <cell r="V88">
            <v>2015</v>
          </cell>
          <cell r="W88" t="str">
            <v>CABO FRIO</v>
          </cell>
          <cell r="X88" t="str">
            <v>ETA-020 R-1</v>
          </cell>
          <cell r="Y88" t="str">
            <v>MICRO</v>
          </cell>
          <cell r="Z88" t="str">
            <v>NÃO</v>
          </cell>
          <cell r="AA88" t="str">
            <v>BT - 3Ø</v>
          </cell>
          <cell r="AB88" t="str">
            <v>Comercial</v>
          </cell>
          <cell r="AC88" t="str">
            <v>ORDEM FINALIZADA</v>
          </cell>
          <cell r="AD88" t="str">
            <v>-22.870216</v>
          </cell>
          <cell r="AE88" t="str">
            <v>-42.267628</v>
          </cell>
          <cell r="AF88" t="str">
            <v>SIM</v>
          </cell>
          <cell r="AG88">
            <v>42226</v>
          </cell>
          <cell r="AH88" t="str">
            <v>AUTO REM</v>
          </cell>
          <cell r="AI88" t="str">
            <v>1599820 / 1599822</v>
          </cell>
          <cell r="AJ88" t="str">
            <v>10/08/2015</v>
          </cell>
          <cell r="AK88" t="str">
            <v>AGO</v>
          </cell>
          <cell r="AL88">
            <v>2015</v>
          </cell>
          <cell r="AM88" t="str">
            <v>Wellington C Campos</v>
          </cell>
          <cell r="AO88" t="str">
            <v>SUNEDISON - MEMC-M245AMA-20</v>
          </cell>
          <cell r="AP88" t="str">
            <v>FRONIUS - GALVO-2.5-1</v>
          </cell>
          <cell r="AQ88">
            <v>1</v>
          </cell>
          <cell r="AR88" t="str">
            <v/>
          </cell>
          <cell r="AS88">
            <v>89</v>
          </cell>
          <cell r="AU88" t="str">
            <v>ARC01</v>
          </cell>
          <cell r="AV88" t="str">
            <v>CF48371</v>
          </cell>
          <cell r="AW88">
            <v>75</v>
          </cell>
          <cell r="AX88" t="str">
            <v>3# PR 1kV 3x95(50)mm²AL</v>
          </cell>
          <cell r="AY88">
            <v>3.4000000000000002E-2</v>
          </cell>
          <cell r="BA88" t="str">
            <v>3# CU 35 mm² (CU 35 mm²)</v>
          </cell>
          <cell r="BB88">
            <v>0.51</v>
          </cell>
        </row>
        <row r="89">
          <cell r="B89" t="str">
            <v>A014763908</v>
          </cell>
          <cell r="C89">
            <v>2516084</v>
          </cell>
          <cell r="D89" t="str">
            <v>FRANCISCO EDUARDO MOTA MACHADO</v>
          </cell>
          <cell r="E89">
            <v>3</v>
          </cell>
          <cell r="F89">
            <v>3</v>
          </cell>
          <cell r="G89">
            <v>42136</v>
          </cell>
          <cell r="H89" t="str">
            <v>MAI</v>
          </cell>
          <cell r="I89">
            <v>2015</v>
          </cell>
          <cell r="J89">
            <v>42139</v>
          </cell>
          <cell r="K89">
            <v>42139</v>
          </cell>
          <cell r="L89" t="str">
            <v>MAI</v>
          </cell>
          <cell r="M89">
            <v>2015</v>
          </cell>
          <cell r="N89" t="str">
            <v>-</v>
          </cell>
          <cell r="O89" t="str">
            <v>CONCLUÍDO</v>
          </cell>
          <cell r="P89">
            <v>52</v>
          </cell>
          <cell r="Q89">
            <v>52</v>
          </cell>
          <cell r="R89" t="str">
            <v>Luiz Antônio</v>
          </cell>
          <cell r="S89" t="str">
            <v>APROVADO</v>
          </cell>
          <cell r="T89">
            <v>42191</v>
          </cell>
          <cell r="U89" t="str">
            <v>JUL</v>
          </cell>
          <cell r="V89">
            <v>2015</v>
          </cell>
          <cell r="W89" t="str">
            <v>SÃO GONÇALO</v>
          </cell>
          <cell r="X89" t="str">
            <v>ETA-020 R-1</v>
          </cell>
          <cell r="Y89" t="str">
            <v>MICRO</v>
          </cell>
          <cell r="Z89" t="str">
            <v>NÃO</v>
          </cell>
          <cell r="AA89" t="str">
            <v>BT - 3Ø</v>
          </cell>
          <cell r="AB89" t="str">
            <v>Residencial</v>
          </cell>
          <cell r="AC89" t="str">
            <v>ORDEM FINALIZADA</v>
          </cell>
          <cell r="AD89" t="str">
            <v>-22.792688</v>
          </cell>
          <cell r="AE89" t="str">
            <v>-43.007688</v>
          </cell>
          <cell r="AF89" t="str">
            <v>SIM</v>
          </cell>
          <cell r="AG89">
            <v>42243</v>
          </cell>
          <cell r="AH89" t="str">
            <v>AUTO</v>
          </cell>
          <cell r="AJ89" t="str">
            <v>01/09/2015</v>
          </cell>
          <cell r="AK89" t="str">
            <v>SET</v>
          </cell>
          <cell r="AL89">
            <v>2015</v>
          </cell>
          <cell r="AM89" t="str">
            <v>Joseph Henri B S Alexandre</v>
          </cell>
          <cell r="AO89" t="str">
            <v>YINGLI - YL255P-29b</v>
          </cell>
          <cell r="AP89" t="str">
            <v>SMA - SMC5000A-11</v>
          </cell>
          <cell r="AQ89">
            <v>1</v>
          </cell>
          <cell r="AR89" t="str">
            <v/>
          </cell>
          <cell r="AS89">
            <v>112</v>
          </cell>
          <cell r="AU89" t="str">
            <v>ARS06</v>
          </cell>
          <cell r="AV89" t="str">
            <v>SG92465</v>
          </cell>
          <cell r="AW89">
            <v>30</v>
          </cell>
          <cell r="AX89" t="str">
            <v>3# BT SDE</v>
          </cell>
          <cell r="AY89">
            <v>0.33400000000000002</v>
          </cell>
          <cell r="BA89" t="str">
            <v>3# CA 2 AWG</v>
          </cell>
          <cell r="BB89">
            <v>3.5</v>
          </cell>
        </row>
        <row r="90">
          <cell r="B90">
            <v>13133742</v>
          </cell>
          <cell r="C90">
            <v>5504253</v>
          </cell>
          <cell r="D90" t="str">
            <v>ROBERTO BEZERRA MELLO BERARDO C JR</v>
          </cell>
          <cell r="E90">
            <v>5.61</v>
          </cell>
          <cell r="F90">
            <v>5.61</v>
          </cell>
          <cell r="G90">
            <v>42142</v>
          </cell>
          <cell r="H90" t="str">
            <v>MAI</v>
          </cell>
          <cell r="I90">
            <v>2015</v>
          </cell>
          <cell r="J90">
            <v>42142</v>
          </cell>
          <cell r="K90">
            <v>42142</v>
          </cell>
          <cell r="L90" t="str">
            <v>MAI</v>
          </cell>
          <cell r="M90">
            <v>2015</v>
          </cell>
          <cell r="N90" t="str">
            <v>-</v>
          </cell>
          <cell r="O90" t="str">
            <v>CANCELADO</v>
          </cell>
          <cell r="P90">
            <v>43</v>
          </cell>
          <cell r="Q90">
            <v>43</v>
          </cell>
          <cell r="R90" t="str">
            <v>Luiz Antônio</v>
          </cell>
          <cell r="S90" t="str">
            <v>APROVADO</v>
          </cell>
          <cell r="T90">
            <v>42185</v>
          </cell>
          <cell r="U90" t="str">
            <v>JUN</v>
          </cell>
          <cell r="V90">
            <v>2015</v>
          </cell>
          <cell r="W90" t="str">
            <v>ANGRA</v>
          </cell>
          <cell r="X90" t="str">
            <v>ETA-020 R-1</v>
          </cell>
          <cell r="Y90" t="str">
            <v>MICRO</v>
          </cell>
          <cell r="Z90" t="str">
            <v>NÃO</v>
          </cell>
          <cell r="AA90" t="str">
            <v>MT</v>
          </cell>
          <cell r="AB90" t="str">
            <v>Residencial</v>
          </cell>
          <cell r="AC90" t="str">
            <v>ORDEM FINALIZADA</v>
          </cell>
          <cell r="AD90" t="str">
            <v>-23.034400</v>
          </cell>
          <cell r="AE90" t="str">
            <v>-44.150361</v>
          </cell>
          <cell r="AF90" t="str">
            <v>NÃO</v>
          </cell>
          <cell r="AG90" t="str">
            <v/>
          </cell>
          <cell r="AH90" t="str">
            <v>AUTO</v>
          </cell>
          <cell r="AJ90">
            <v>42263</v>
          </cell>
          <cell r="AK90" t="str">
            <v>SET</v>
          </cell>
          <cell r="AL90">
            <v>2015</v>
          </cell>
          <cell r="AM90" t="str">
            <v>Annelys M Schetinger</v>
          </cell>
          <cell r="AN90" t="str">
            <v>Cliente trocou de GA para GB - A019469631</v>
          </cell>
          <cell r="AO90" t="str">
            <v>YINGLI - YL255P-29b</v>
          </cell>
          <cell r="AP90" t="str">
            <v>ABB - PVI-5000-TL-OUTD-S</v>
          </cell>
          <cell r="AQ90">
            <v>1</v>
          </cell>
          <cell r="AR90" t="str">
            <v/>
          </cell>
          <cell r="AS90">
            <v>121</v>
          </cell>
          <cell r="AU90" t="str">
            <v>JAC05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BA90" t="str">
            <v>3# CA 336,4 MCM (CA 1/0 AWG)</v>
          </cell>
          <cell r="BB90">
            <v>9.86</v>
          </cell>
        </row>
        <row r="91">
          <cell r="B91" t="str">
            <v>A014701783</v>
          </cell>
          <cell r="C91">
            <v>3649697</v>
          </cell>
          <cell r="D91" t="str">
            <v>MARCIO MENDES GONÇALVES</v>
          </cell>
          <cell r="E91">
            <v>1.5</v>
          </cell>
          <cell r="F91">
            <v>1.5</v>
          </cell>
          <cell r="G91">
            <v>42123</v>
          </cell>
          <cell r="H91" t="str">
            <v>ABR</v>
          </cell>
          <cell r="I91">
            <v>2015</v>
          </cell>
          <cell r="J91">
            <v>42157</v>
          </cell>
          <cell r="K91">
            <v>42157</v>
          </cell>
          <cell r="L91" t="str">
            <v>JUN</v>
          </cell>
          <cell r="M91">
            <v>2015</v>
          </cell>
          <cell r="N91" t="str">
            <v>-</v>
          </cell>
          <cell r="O91" t="str">
            <v>CONCLUÍDO</v>
          </cell>
          <cell r="P91">
            <v>14</v>
          </cell>
          <cell r="Q91">
            <v>43</v>
          </cell>
          <cell r="R91" t="str">
            <v>Luiz Antônio</v>
          </cell>
          <cell r="S91" t="str">
            <v>APROVADO</v>
          </cell>
          <cell r="T91">
            <v>42171</v>
          </cell>
          <cell r="U91" t="str">
            <v>JUN</v>
          </cell>
          <cell r="V91">
            <v>2015</v>
          </cell>
          <cell r="W91" t="str">
            <v>CABO FRIO</v>
          </cell>
          <cell r="X91" t="str">
            <v>ETA-020 R-1</v>
          </cell>
          <cell r="Y91" t="str">
            <v>MICRO</v>
          </cell>
          <cell r="Z91" t="str">
            <v>NÃO</v>
          </cell>
          <cell r="AA91" t="str">
            <v>BT - 3Ø</v>
          </cell>
          <cell r="AB91" t="str">
            <v>Residencial</v>
          </cell>
          <cell r="AC91" t="str">
            <v>ORDEM FINALIZADA</v>
          </cell>
          <cell r="AD91" t="str">
            <v>-22.918611</v>
          </cell>
          <cell r="AE91" t="str">
            <v>-42.037777</v>
          </cell>
          <cell r="AF91" t="str">
            <v>SIM</v>
          </cell>
          <cell r="AG91">
            <v>42263</v>
          </cell>
          <cell r="AH91" t="str">
            <v>AUTO</v>
          </cell>
          <cell r="AJ91" t="str">
            <v>16/09/2015</v>
          </cell>
          <cell r="AK91" t="str">
            <v>SET</v>
          </cell>
          <cell r="AL91">
            <v>2015</v>
          </cell>
          <cell r="AM91" t="str">
            <v>Joneson C de Azevedo</v>
          </cell>
          <cell r="AO91" t="str">
            <v>YINGLI - YL250P-29b</v>
          </cell>
          <cell r="AP91" t="str">
            <v>SOLAR ENERGY - SE-TL 2,0 K</v>
          </cell>
          <cell r="AQ91">
            <v>2</v>
          </cell>
          <cell r="AR91" t="str">
            <v/>
          </cell>
          <cell r="AS91">
            <v>140</v>
          </cell>
          <cell r="AU91" t="str">
            <v>CAF02</v>
          </cell>
          <cell r="AV91" t="str">
            <v>CF44219</v>
          </cell>
          <cell r="AW91" t="str">
            <v/>
          </cell>
          <cell r="AX91" t="str">
            <v>3# CU 16-1 FIO (CU 16-1 FIO)</v>
          </cell>
          <cell r="AY91">
            <v>0.41810000000000003</v>
          </cell>
          <cell r="BA91" t="str">
            <v>3# CA 336,4 MCM</v>
          </cell>
          <cell r="BB91">
            <v>5.1449769879294918</v>
          </cell>
        </row>
        <row r="92">
          <cell r="B92" t="str">
            <v>A014479215</v>
          </cell>
          <cell r="C92">
            <v>3879337</v>
          </cell>
          <cell r="D92" t="str">
            <v>MARIA LUCIA PEIXOTO BOTELHO</v>
          </cell>
          <cell r="E92">
            <v>3</v>
          </cell>
          <cell r="F92">
            <v>3</v>
          </cell>
          <cell r="G92">
            <v>42081</v>
          </cell>
          <cell r="H92" t="str">
            <v>MAR</v>
          </cell>
          <cell r="I92">
            <v>2015</v>
          </cell>
          <cell r="J92">
            <v>42157</v>
          </cell>
          <cell r="K92">
            <v>42157</v>
          </cell>
          <cell r="L92" t="str">
            <v>JUN</v>
          </cell>
          <cell r="M92">
            <v>2015</v>
          </cell>
          <cell r="N92" t="str">
            <v>-</v>
          </cell>
          <cell r="O92" t="str">
            <v>CONCLUÍDO</v>
          </cell>
          <cell r="P92">
            <v>14</v>
          </cell>
          <cell r="Q92">
            <v>70</v>
          </cell>
          <cell r="R92" t="str">
            <v>Luiz Antônio</v>
          </cell>
          <cell r="S92" t="str">
            <v>APROVADO</v>
          </cell>
          <cell r="T92">
            <v>42171</v>
          </cell>
          <cell r="U92" t="str">
            <v>JUN</v>
          </cell>
          <cell r="V92">
            <v>2015</v>
          </cell>
          <cell r="W92" t="str">
            <v>NITERÓI</v>
          </cell>
          <cell r="X92" t="str">
            <v>ETA-020 R-1</v>
          </cell>
          <cell r="Y92" t="str">
            <v>MICRO</v>
          </cell>
          <cell r="Z92" t="str">
            <v>NÃO</v>
          </cell>
          <cell r="AA92" t="str">
            <v>BT - 3Ø</v>
          </cell>
          <cell r="AB92" t="str">
            <v>Residencial</v>
          </cell>
          <cell r="AC92" t="str">
            <v>ORDEM FINALIZADA</v>
          </cell>
          <cell r="AD92" t="str">
            <v>-22.918072</v>
          </cell>
          <cell r="AE92" t="str">
            <v>-43.083920</v>
          </cell>
          <cell r="AF92" t="str">
            <v>SIM</v>
          </cell>
          <cell r="AG92">
            <v>42191</v>
          </cell>
          <cell r="AH92" t="str">
            <v>AUTO</v>
          </cell>
          <cell r="AJ92" t="str">
            <v>06/07/2015</v>
          </cell>
          <cell r="AK92" t="str">
            <v>JUL</v>
          </cell>
          <cell r="AL92">
            <v>2015</v>
          </cell>
          <cell r="AM92" t="str">
            <v>Márcio J Casici</v>
          </cell>
          <cell r="AO92" t="str">
            <v>Canadian - CS6P-255P</v>
          </cell>
          <cell r="AP92" t="str">
            <v>ABB - PVI - 3.0- TL-OUTD-S</v>
          </cell>
          <cell r="AQ92">
            <v>2</v>
          </cell>
          <cell r="AR92" t="str">
            <v/>
          </cell>
          <cell r="AS92">
            <v>110</v>
          </cell>
          <cell r="AU92" t="str">
            <v>ZSL02</v>
          </cell>
          <cell r="AV92" t="str">
            <v>NI32486</v>
          </cell>
          <cell r="AW92">
            <v>150</v>
          </cell>
          <cell r="AX92" t="str">
            <v>3# PR 1kV 3x50(50)mm²AL</v>
          </cell>
          <cell r="AY92">
            <v>0.21309999999999998</v>
          </cell>
          <cell r="BA92" t="str">
            <v>3# COMP 1/0</v>
          </cell>
          <cell r="BB92">
            <v>2.7607073888298537</v>
          </cell>
        </row>
        <row r="93">
          <cell r="B93" t="str">
            <v>A014632814</v>
          </cell>
          <cell r="C93">
            <v>2305141</v>
          </cell>
          <cell r="D93" t="str">
            <v>DAVISON SIAS DA SILVA</v>
          </cell>
          <cell r="E93">
            <v>1.5</v>
          </cell>
          <cell r="F93">
            <v>1.5</v>
          </cell>
          <cell r="G93">
            <v>42109</v>
          </cell>
          <cell r="H93" t="str">
            <v>ABR</v>
          </cell>
          <cell r="I93">
            <v>2015</v>
          </cell>
          <cell r="J93">
            <v>42157</v>
          </cell>
          <cell r="K93">
            <v>42157</v>
          </cell>
          <cell r="L93" t="str">
            <v>JUN</v>
          </cell>
          <cell r="M93">
            <v>2015</v>
          </cell>
          <cell r="N93" t="str">
            <v>-</v>
          </cell>
          <cell r="O93" t="str">
            <v>CONCLUÍDO</v>
          </cell>
          <cell r="P93">
            <v>14</v>
          </cell>
          <cell r="Q93">
            <v>57</v>
          </cell>
          <cell r="R93" t="str">
            <v>Luiz Antônio</v>
          </cell>
          <cell r="S93" t="str">
            <v>APROVADO</v>
          </cell>
          <cell r="T93">
            <v>42171</v>
          </cell>
          <cell r="U93" t="str">
            <v>JUN</v>
          </cell>
          <cell r="V93">
            <v>2015</v>
          </cell>
          <cell r="W93" t="str">
            <v>SÃO GONÇALO</v>
          </cell>
          <cell r="X93" t="str">
            <v>ETA-020 R-1</v>
          </cell>
          <cell r="Y93" t="str">
            <v>MICRO</v>
          </cell>
          <cell r="Z93" t="str">
            <v>NÃO</v>
          </cell>
          <cell r="AA93" t="str">
            <v>BT - 3Ø</v>
          </cell>
          <cell r="AB93" t="str">
            <v>Residencial</v>
          </cell>
          <cell r="AC93" t="str">
            <v>ORDEM FINALIZADA</v>
          </cell>
          <cell r="AD93" t="str">
            <v>-22.901555</v>
          </cell>
          <cell r="AE93" t="str">
            <v>-42.474055</v>
          </cell>
          <cell r="AF93" t="str">
            <v>SIM</v>
          </cell>
          <cell r="AG93">
            <v>42247</v>
          </cell>
          <cell r="AH93" t="str">
            <v>AUTO</v>
          </cell>
          <cell r="AJ93" t="str">
            <v>01/09/2015</v>
          </cell>
          <cell r="AK93" t="str">
            <v>SET</v>
          </cell>
          <cell r="AL93">
            <v>2015</v>
          </cell>
          <cell r="AM93" t="str">
            <v>Joneson C de Azevedo</v>
          </cell>
          <cell r="AQ93">
            <v>2</v>
          </cell>
          <cell r="AR93" t="str">
            <v/>
          </cell>
          <cell r="AS93">
            <v>139</v>
          </cell>
          <cell r="AU93" t="str">
            <v>GAB08</v>
          </cell>
          <cell r="AV93" t="str">
            <v>S221017</v>
          </cell>
          <cell r="AW93">
            <v>75</v>
          </cell>
          <cell r="AX93" t="str">
            <v>3# PR 1kV 3x50(50)mm²AL</v>
          </cell>
          <cell r="AY93">
            <v>0.52010000000000001</v>
          </cell>
          <cell r="BA93" t="str">
            <v>3# CA 2 AWG</v>
          </cell>
          <cell r="BB93">
            <v>9.5802681297704773</v>
          </cell>
        </row>
        <row r="94">
          <cell r="B94" t="str">
            <v>A014594788</v>
          </cell>
          <cell r="C94">
            <v>1044676</v>
          </cell>
          <cell r="D94" t="str">
            <v>MARIA CRISTINA P DUARTE</v>
          </cell>
          <cell r="E94">
            <v>3</v>
          </cell>
          <cell r="F94">
            <v>3</v>
          </cell>
          <cell r="G94">
            <v>42103</v>
          </cell>
          <cell r="H94" t="str">
            <v>ABR</v>
          </cell>
          <cell r="I94">
            <v>2015</v>
          </cell>
          <cell r="J94">
            <v>42157</v>
          </cell>
          <cell r="K94">
            <v>42157</v>
          </cell>
          <cell r="L94" t="str">
            <v>JUN</v>
          </cell>
          <cell r="M94">
            <v>2015</v>
          </cell>
          <cell r="N94" t="str">
            <v>-</v>
          </cell>
          <cell r="O94" t="str">
            <v>CONCLUÍDO</v>
          </cell>
          <cell r="P94">
            <v>29</v>
          </cell>
          <cell r="Q94">
            <v>50</v>
          </cell>
          <cell r="R94" t="str">
            <v>Luiz Antônio</v>
          </cell>
          <cell r="S94" t="str">
            <v>APROVADO</v>
          </cell>
          <cell r="T94">
            <v>42186</v>
          </cell>
          <cell r="U94" t="str">
            <v>JUL</v>
          </cell>
          <cell r="V94">
            <v>2015</v>
          </cell>
          <cell r="W94" t="str">
            <v>PETRÓPOLIS</v>
          </cell>
          <cell r="X94" t="str">
            <v>ETA-020 R-1</v>
          </cell>
          <cell r="Y94" t="str">
            <v>MICRO</v>
          </cell>
          <cell r="Z94" t="str">
            <v>NÃO</v>
          </cell>
          <cell r="AA94" t="str">
            <v>BT - 3Ø</v>
          </cell>
          <cell r="AB94" t="str">
            <v>Residencial</v>
          </cell>
          <cell r="AC94" t="str">
            <v>ORDEM FINALIZADA</v>
          </cell>
          <cell r="AD94" t="str">
            <v>-22.527444</v>
          </cell>
          <cell r="AE94" t="str">
            <v>-43.216100</v>
          </cell>
          <cell r="AF94" t="str">
            <v>SIM</v>
          </cell>
          <cell r="AG94">
            <v>42237</v>
          </cell>
          <cell r="AH94" t="str">
            <v>AUTO</v>
          </cell>
          <cell r="AJ94" t="str">
            <v>21/08/2015</v>
          </cell>
          <cell r="AK94" t="str">
            <v>AGO</v>
          </cell>
          <cell r="AL94">
            <v>2015</v>
          </cell>
          <cell r="AM94" t="str">
            <v>Solar Energy do Brasil</v>
          </cell>
          <cell r="AO94" t="str">
            <v>YINGLI - YL250P-29b</v>
          </cell>
          <cell r="AP94" t="str">
            <v>SOLAR ENERGY - SUNUNO TL3KA</v>
          </cell>
          <cell r="AQ94">
            <v>2</v>
          </cell>
          <cell r="AR94" t="str">
            <v/>
          </cell>
          <cell r="AS94">
            <v>134</v>
          </cell>
          <cell r="AU94" t="str">
            <v>BGN03</v>
          </cell>
          <cell r="AV94" t="str">
            <v>PE65499</v>
          </cell>
          <cell r="AW94">
            <v>75</v>
          </cell>
          <cell r="AX94" t="str">
            <v>3# CU 35 mm² (CU 16-1 FIO)</v>
          </cell>
          <cell r="AY94">
            <v>0.55210000000000004</v>
          </cell>
          <cell r="BA94" t="str">
            <v>3# CA 2 AWG (CA 2 AWG)</v>
          </cell>
          <cell r="BB94">
            <v>4.2156615317962789</v>
          </cell>
        </row>
        <row r="95">
          <cell r="B95" t="str">
            <v>A014594686</v>
          </cell>
          <cell r="C95">
            <v>2973428</v>
          </cell>
          <cell r="D95" t="str">
            <v>ALEXANDRE CARDOSO DE OLIVEIRA</v>
          </cell>
          <cell r="E95">
            <v>3</v>
          </cell>
          <cell r="F95">
            <v>3</v>
          </cell>
          <cell r="G95">
            <v>42103</v>
          </cell>
          <cell r="H95" t="str">
            <v>ABR</v>
          </cell>
          <cell r="I95">
            <v>2015</v>
          </cell>
          <cell r="J95">
            <v>42157</v>
          </cell>
          <cell r="K95">
            <v>42157</v>
          </cell>
          <cell r="L95" t="str">
            <v>JUN</v>
          </cell>
          <cell r="M95">
            <v>2015</v>
          </cell>
          <cell r="N95" t="str">
            <v>-</v>
          </cell>
          <cell r="O95" t="str">
            <v>CONCLUÍDO</v>
          </cell>
          <cell r="P95">
            <v>30</v>
          </cell>
          <cell r="Q95">
            <v>51</v>
          </cell>
          <cell r="R95" t="str">
            <v>Luiz Antônio</v>
          </cell>
          <cell r="S95" t="str">
            <v>APROVADO</v>
          </cell>
          <cell r="T95">
            <v>42187</v>
          </cell>
          <cell r="U95" t="str">
            <v>JUL</v>
          </cell>
          <cell r="V95">
            <v>2015</v>
          </cell>
          <cell r="W95" t="str">
            <v>MACAÉ</v>
          </cell>
          <cell r="X95" t="str">
            <v>ETA-020 R-1</v>
          </cell>
          <cell r="Y95" t="str">
            <v>MICRO</v>
          </cell>
          <cell r="Z95" t="str">
            <v>NÃO</v>
          </cell>
          <cell r="AA95" t="str">
            <v>BT - 3Ø</v>
          </cell>
          <cell r="AB95" t="str">
            <v>Residencial</v>
          </cell>
          <cell r="AC95" t="str">
            <v>ORDEM FINALIZADA</v>
          </cell>
          <cell r="AD95" t="str">
            <v>-22.821780</v>
          </cell>
          <cell r="AE95" t="str">
            <v>-42.992675</v>
          </cell>
          <cell r="AF95" t="str">
            <v>SIM</v>
          </cell>
          <cell r="AG95">
            <v>42284</v>
          </cell>
          <cell r="AH95" t="str">
            <v>AUTO</v>
          </cell>
          <cell r="AJ95" t="str">
            <v>07/10/2015</v>
          </cell>
          <cell r="AK95" t="str">
            <v>OUT</v>
          </cell>
          <cell r="AL95">
            <v>2015</v>
          </cell>
          <cell r="AM95" t="str">
            <v>Henderson E Martins</v>
          </cell>
          <cell r="AO95" t="str">
            <v>YINGLI - YL250P-29b</v>
          </cell>
          <cell r="AP95" t="str">
            <v>SOLAR ENERGY - SE-TL3KA</v>
          </cell>
          <cell r="AQ95">
            <v>2</v>
          </cell>
          <cell r="AR95" t="str">
            <v/>
          </cell>
          <cell r="AS95">
            <v>181</v>
          </cell>
          <cell r="AU95" t="str">
            <v>IBS08</v>
          </cell>
          <cell r="AV95" t="str">
            <v>MC25094</v>
          </cell>
          <cell r="AW95">
            <v>15</v>
          </cell>
          <cell r="AX95" t="str">
            <v>3# CU 35 mm² (CU 16-1 FIO)</v>
          </cell>
          <cell r="AY95">
            <v>0.24609999999999999</v>
          </cell>
          <cell r="BA95" t="str">
            <v>3# CU 35 mm²</v>
          </cell>
          <cell r="BB95">
            <v>7.26</v>
          </cell>
        </row>
        <row r="96">
          <cell r="B96" t="str">
            <v>A014859232</v>
          </cell>
          <cell r="C96">
            <v>3181995</v>
          </cell>
          <cell r="D96" t="str">
            <v>EDUARDO HECTOR BAYONES</v>
          </cell>
          <cell r="E96">
            <v>8</v>
          </cell>
          <cell r="F96">
            <v>8</v>
          </cell>
          <cell r="G96">
            <v>42152</v>
          </cell>
          <cell r="H96" t="str">
            <v>MAI</v>
          </cell>
          <cell r="I96">
            <v>2015</v>
          </cell>
          <cell r="J96">
            <v>42163</v>
          </cell>
          <cell r="K96">
            <v>42163</v>
          </cell>
          <cell r="L96" t="str">
            <v>JUN</v>
          </cell>
          <cell r="M96">
            <v>2015</v>
          </cell>
          <cell r="N96" t="str">
            <v>-</v>
          </cell>
          <cell r="O96" t="str">
            <v>CONCLUÍDO</v>
          </cell>
          <cell r="P96">
            <v>24</v>
          </cell>
          <cell r="Q96">
            <v>24</v>
          </cell>
          <cell r="R96" t="str">
            <v>Luiz Antônio</v>
          </cell>
          <cell r="S96" t="str">
            <v>APROVADO</v>
          </cell>
          <cell r="T96">
            <v>42187</v>
          </cell>
          <cell r="U96" t="str">
            <v>JUL</v>
          </cell>
          <cell r="V96">
            <v>2015</v>
          </cell>
          <cell r="W96" t="str">
            <v>CABO FRIO</v>
          </cell>
          <cell r="X96" t="str">
            <v>ETA-020 R-1</v>
          </cell>
          <cell r="Y96" t="str">
            <v>MICRO</v>
          </cell>
          <cell r="Z96" t="str">
            <v>NÃO</v>
          </cell>
          <cell r="AA96" t="str">
            <v>BT - 3Ø</v>
          </cell>
          <cell r="AB96" t="str">
            <v>Residencial</v>
          </cell>
          <cell r="AC96" t="str">
            <v>ORDEM FINALIZADA</v>
          </cell>
          <cell r="AD96" t="str">
            <v>-22.739618</v>
          </cell>
          <cell r="AE96" t="str">
            <v>-41.872091</v>
          </cell>
          <cell r="AF96" t="str">
            <v>SIM</v>
          </cell>
          <cell r="AG96">
            <v>42283</v>
          </cell>
          <cell r="AH96" t="str">
            <v>AUTO</v>
          </cell>
          <cell r="AJ96" t="str">
            <v>06/10/2015</v>
          </cell>
          <cell r="AK96" t="str">
            <v>OUT</v>
          </cell>
          <cell r="AL96">
            <v>2015</v>
          </cell>
          <cell r="AM96" t="str">
            <v>Henderson E Martins</v>
          </cell>
          <cell r="AO96" t="str">
            <v>YINGLI - YL250P-29b</v>
          </cell>
          <cell r="AP96" t="str">
            <v>SOLAR ENERGY - SE-TL4KA</v>
          </cell>
          <cell r="AQ96">
            <v>1</v>
          </cell>
          <cell r="AR96" t="str">
            <v/>
          </cell>
          <cell r="AS96">
            <v>131</v>
          </cell>
          <cell r="AU96" t="str">
            <v>BUZ05</v>
          </cell>
          <cell r="AV96" t="str">
            <v>CF44883</v>
          </cell>
          <cell r="AW96">
            <v>113</v>
          </cell>
          <cell r="AX96" t="str">
            <v>3# BT SDE</v>
          </cell>
          <cell r="AY96">
            <v>2E-3</v>
          </cell>
          <cell r="BA96" t="str">
            <v>3# COMP 185</v>
          </cell>
          <cell r="BB96">
            <v>6.7226292370661236</v>
          </cell>
        </row>
        <row r="97">
          <cell r="B97" t="str">
            <v>A014857351</v>
          </cell>
          <cell r="C97">
            <v>3881964</v>
          </cell>
          <cell r="D97" t="str">
            <v>ALEXANDRE GOULART GALVÃO</v>
          </cell>
          <cell r="E97">
            <v>3</v>
          </cell>
          <cell r="F97">
            <v>3</v>
          </cell>
          <cell r="G97">
            <v>42152</v>
          </cell>
          <cell r="H97" t="str">
            <v>MAI</v>
          </cell>
          <cell r="I97">
            <v>2015</v>
          </cell>
          <cell r="J97">
            <v>42163</v>
          </cell>
          <cell r="K97">
            <v>42163</v>
          </cell>
          <cell r="L97" t="str">
            <v>JUN</v>
          </cell>
          <cell r="M97">
            <v>2015</v>
          </cell>
          <cell r="N97" t="str">
            <v>-</v>
          </cell>
          <cell r="O97" t="str">
            <v>CONCLUÍDO</v>
          </cell>
          <cell r="P97">
            <v>28</v>
          </cell>
          <cell r="Q97">
            <v>28</v>
          </cell>
          <cell r="R97" t="str">
            <v>Luiz Antônio</v>
          </cell>
          <cell r="S97" t="str">
            <v>APROVADO</v>
          </cell>
          <cell r="T97">
            <v>42191</v>
          </cell>
          <cell r="U97" t="str">
            <v>JUL</v>
          </cell>
          <cell r="V97">
            <v>2015</v>
          </cell>
          <cell r="W97" t="str">
            <v>NITERÓI</v>
          </cell>
          <cell r="X97" t="str">
            <v>ETA-020 R-1</v>
          </cell>
          <cell r="Y97" t="str">
            <v>MICRO</v>
          </cell>
          <cell r="Z97" t="str">
            <v>NÃO</v>
          </cell>
          <cell r="AA97" t="str">
            <v>BT - 3Ø</v>
          </cell>
          <cell r="AB97" t="str">
            <v>Residencial</v>
          </cell>
          <cell r="AC97" t="str">
            <v>ORDEM FINALIZADA</v>
          </cell>
          <cell r="AD97" t="str">
            <v>-22.471722</v>
          </cell>
          <cell r="AE97" t="str">
            <v>-44.459388</v>
          </cell>
          <cell r="AF97" t="str">
            <v>SIM</v>
          </cell>
          <cell r="AG97">
            <v>42320</v>
          </cell>
          <cell r="AH97" t="str">
            <v>AUTO</v>
          </cell>
          <cell r="AJ97" t="str">
            <v>12/11/2015</v>
          </cell>
          <cell r="AK97" t="str">
            <v>NOV</v>
          </cell>
          <cell r="AL97">
            <v>2015</v>
          </cell>
          <cell r="AM97" t="str">
            <v>Joseph Henri B S Alexandre</v>
          </cell>
          <cell r="AO97" t="str">
            <v>YINGLI - YL250P-29b</v>
          </cell>
          <cell r="AP97" t="str">
            <v>SMA - SUNNY BOY 3000</v>
          </cell>
          <cell r="AQ97">
            <v>1</v>
          </cell>
          <cell r="AR97" t="str">
            <v/>
          </cell>
          <cell r="AS97">
            <v>168</v>
          </cell>
          <cell r="AU97" t="str">
            <v>PIN07</v>
          </cell>
          <cell r="AV97" t="str">
            <v>NI35055</v>
          </cell>
          <cell r="AW97" t="str">
            <v/>
          </cell>
          <cell r="AX97" t="str">
            <v>3# PR 1kV 3x150(70)mm²AL</v>
          </cell>
          <cell r="AY97">
            <v>0.1721</v>
          </cell>
          <cell r="BA97" t="str">
            <v>3# COMP 1/0</v>
          </cell>
          <cell r="BB97">
            <v>0.98</v>
          </cell>
        </row>
        <row r="98">
          <cell r="B98" t="str">
            <v>A014857404</v>
          </cell>
          <cell r="C98">
            <v>106655</v>
          </cell>
          <cell r="D98" t="str">
            <v>IVO GALVAO</v>
          </cell>
          <cell r="E98">
            <v>0</v>
          </cell>
          <cell r="F98">
            <v>0</v>
          </cell>
          <cell r="G98">
            <v>42152</v>
          </cell>
          <cell r="H98" t="str">
            <v>MAI</v>
          </cell>
          <cell r="I98">
            <v>2015</v>
          </cell>
          <cell r="J98">
            <v>42163</v>
          </cell>
          <cell r="K98">
            <v>42163</v>
          </cell>
          <cell r="L98" t="str">
            <v>JUN</v>
          </cell>
          <cell r="M98">
            <v>2015</v>
          </cell>
          <cell r="N98" t="str">
            <v>-</v>
          </cell>
          <cell r="O98" t="str">
            <v>CONCLUÍDO</v>
          </cell>
          <cell r="P98">
            <v>28</v>
          </cell>
          <cell r="Q98">
            <v>28</v>
          </cell>
          <cell r="R98" t="str">
            <v>Luiz Antônio</v>
          </cell>
          <cell r="S98" t="str">
            <v>APROVADO</v>
          </cell>
          <cell r="T98">
            <v>42191</v>
          </cell>
          <cell r="U98" t="str">
            <v>JUL</v>
          </cell>
          <cell r="V98">
            <v>2015</v>
          </cell>
          <cell r="W98" t="str">
            <v>NITERÓI</v>
          </cell>
          <cell r="X98" t="str">
            <v>ETA-020 R-1</v>
          </cell>
          <cell r="Y98" t="str">
            <v>MICRO</v>
          </cell>
          <cell r="Z98" t="str">
            <v>NÃO</v>
          </cell>
          <cell r="AA98" t="str">
            <v>BT - 3Ø</v>
          </cell>
          <cell r="AB98" t="str">
            <v>Residencial</v>
          </cell>
          <cell r="AC98" t="str">
            <v>ORDEM FINALIZADA</v>
          </cell>
          <cell r="AD98" t="str">
            <v>-22.947844</v>
          </cell>
          <cell r="AE98" t="str">
            <v xml:space="preserve">-43.058025 </v>
          </cell>
          <cell r="AF98" t="str">
            <v>SIM</v>
          </cell>
          <cell r="AG98">
            <v>42321</v>
          </cell>
          <cell r="AH98" t="str">
            <v>AUTO</v>
          </cell>
          <cell r="AJ98" t="str">
            <v>13/11/2015</v>
          </cell>
          <cell r="AK98" t="str">
            <v>NOV</v>
          </cell>
          <cell r="AL98">
            <v>2015</v>
          </cell>
          <cell r="AM98" t="str">
            <v>Joseph Henri B S Alexandre</v>
          </cell>
          <cell r="AO98" t="str">
            <v>YINGLI - YL250P-29b</v>
          </cell>
          <cell r="AP98" t="str">
            <v>SMA - SUNNY BOY 3000</v>
          </cell>
          <cell r="AQ98">
            <v>1</v>
          </cell>
          <cell r="AR98" t="str">
            <v/>
          </cell>
          <cell r="AS98">
            <v>169</v>
          </cell>
          <cell r="AU98" t="str">
            <v>PIN04</v>
          </cell>
          <cell r="AV98" t="str">
            <v>NI33261</v>
          </cell>
          <cell r="AW98">
            <v>113</v>
          </cell>
          <cell r="AX98" t="str">
            <v>3# CU 16-1 FIO (CU 16-1 FIO)</v>
          </cell>
          <cell r="AY98">
            <v>0.90700000000000003</v>
          </cell>
          <cell r="BA98" t="str">
            <v>3# CA 2 AWG</v>
          </cell>
          <cell r="BB98">
            <v>1.66</v>
          </cell>
        </row>
        <row r="99">
          <cell r="B99" t="str">
            <v>A014859270</v>
          </cell>
          <cell r="C99">
            <v>5192817</v>
          </cell>
          <cell r="D99" t="str">
            <v>PROGNUM INFORMATICA S.A</v>
          </cell>
          <cell r="E99">
            <v>8</v>
          </cell>
          <cell r="F99">
            <v>8</v>
          </cell>
          <cell r="G99">
            <v>42152</v>
          </cell>
          <cell r="H99" t="str">
            <v>MAI</v>
          </cell>
          <cell r="I99">
            <v>2015</v>
          </cell>
          <cell r="J99">
            <v>42163</v>
          </cell>
          <cell r="K99">
            <v>42163</v>
          </cell>
          <cell r="L99" t="str">
            <v>JUN</v>
          </cell>
          <cell r="M99">
            <v>2015</v>
          </cell>
          <cell r="N99" t="str">
            <v>-</v>
          </cell>
          <cell r="O99" t="str">
            <v>CONCLUÍDO</v>
          </cell>
          <cell r="P99">
            <v>24</v>
          </cell>
          <cell r="Q99">
            <v>24</v>
          </cell>
          <cell r="R99" t="str">
            <v>Luiz Antônio</v>
          </cell>
          <cell r="S99" t="str">
            <v>APROVADO</v>
          </cell>
          <cell r="T99">
            <v>42187</v>
          </cell>
          <cell r="U99" t="str">
            <v>JUL</v>
          </cell>
          <cell r="V99">
            <v>2015</v>
          </cell>
          <cell r="W99" t="str">
            <v>NITERÓI</v>
          </cell>
          <cell r="X99" t="str">
            <v>ETA-020 R-1</v>
          </cell>
          <cell r="Y99" t="str">
            <v>MICRO</v>
          </cell>
          <cell r="Z99" t="str">
            <v>NÃO</v>
          </cell>
          <cell r="AA99" t="str">
            <v>BT - 3Ø</v>
          </cell>
          <cell r="AB99" t="str">
            <v>Comercial</v>
          </cell>
          <cell r="AC99" t="str">
            <v>ORDEM FINALIZADA</v>
          </cell>
          <cell r="AD99" t="str">
            <v>-22.707233</v>
          </cell>
          <cell r="AE99" t="str">
            <v>-42.641250</v>
          </cell>
          <cell r="AF99" t="str">
            <v>SIM</v>
          </cell>
          <cell r="AG99">
            <v>42319</v>
          </cell>
          <cell r="AH99" t="str">
            <v>AUTO REM</v>
          </cell>
          <cell r="AI99" t="str">
            <v>5192817 / 5569372</v>
          </cell>
          <cell r="AJ99" t="str">
            <v>11/11/2015</v>
          </cell>
          <cell r="AK99" t="str">
            <v>NOV</v>
          </cell>
          <cell r="AL99">
            <v>2015</v>
          </cell>
          <cell r="AM99" t="str">
            <v>Henderson E Martins</v>
          </cell>
          <cell r="AO99" t="str">
            <v>YINGLI - YL250P-29b</v>
          </cell>
          <cell r="AP99" t="str">
            <v>SOLAR ENERGY - SE-TL4KA</v>
          </cell>
          <cell r="AQ99">
            <v>1</v>
          </cell>
          <cell r="AR99" t="str">
            <v/>
          </cell>
          <cell r="AS99">
            <v>167</v>
          </cell>
          <cell r="AU99" t="str">
            <v>ING13</v>
          </cell>
          <cell r="AV99" t="str">
            <v>NI32570</v>
          </cell>
          <cell r="AW99" t="str">
            <v/>
          </cell>
          <cell r="AX99" t="str">
            <v>3# PR 1kV 3x150(70)mm²AL</v>
          </cell>
          <cell r="AY99">
            <v>7.8099999999999989E-2</v>
          </cell>
          <cell r="BA99" t="str">
            <v>3# COMP 185</v>
          </cell>
          <cell r="BB99">
            <v>0.15</v>
          </cell>
        </row>
        <row r="100">
          <cell r="B100" t="str">
            <v>A014921755</v>
          </cell>
          <cell r="C100">
            <v>5080122</v>
          </cell>
          <cell r="D100" t="str">
            <v>GRAZIELE DA FONSECA ESTEVES</v>
          </cell>
          <cell r="E100">
            <v>2</v>
          </cell>
          <cell r="F100" t="str">
            <v>0</v>
          </cell>
          <cell r="G100">
            <v>42165</v>
          </cell>
          <cell r="H100" t="str">
            <v>JUN</v>
          </cell>
          <cell r="I100">
            <v>2015</v>
          </cell>
          <cell r="J100">
            <v>42166</v>
          </cell>
          <cell r="K100">
            <v>42166</v>
          </cell>
          <cell r="L100" t="str">
            <v>JUN</v>
          </cell>
          <cell r="M100">
            <v>2015</v>
          </cell>
          <cell r="N100" t="str">
            <v>-</v>
          </cell>
          <cell r="O100" t="str">
            <v>CANCELADO</v>
          </cell>
          <cell r="P100">
            <v>20</v>
          </cell>
          <cell r="Q100">
            <v>44</v>
          </cell>
          <cell r="R100" t="str">
            <v>Luiz Antônio</v>
          </cell>
          <cell r="S100" t="str">
            <v>REPROVADO</v>
          </cell>
          <cell r="T100">
            <v>42186</v>
          </cell>
          <cell r="U100" t="str">
            <v>JUL</v>
          </cell>
          <cell r="V100">
            <v>2015</v>
          </cell>
          <cell r="W100" t="str">
            <v>PETRÓPOLIS</v>
          </cell>
          <cell r="X100" t="str">
            <v>NTD-010 R-0</v>
          </cell>
          <cell r="Y100" t="str">
            <v>MICRO</v>
          </cell>
          <cell r="Z100" t="str">
            <v>NÃO</v>
          </cell>
          <cell r="AA100" t="str">
            <v>BT - 3Ø</v>
          </cell>
          <cell r="AB100" t="str">
            <v>Residencial</v>
          </cell>
          <cell r="AC100" t="str">
            <v>ORDEM CANCELADA</v>
          </cell>
          <cell r="AD100" t="str">
            <v>-22.508347</v>
          </cell>
          <cell r="AE100" t="str">
            <v>-43.207578</v>
          </cell>
          <cell r="AF100" t="str">
            <v>NÃO</v>
          </cell>
          <cell r="AJ100" t="str">
            <v>18/05/2016</v>
          </cell>
          <cell r="AK100" t="str">
            <v>MAI</v>
          </cell>
          <cell r="AL100">
            <v>2016</v>
          </cell>
          <cell r="AM100" t="str">
            <v>First Energy</v>
          </cell>
          <cell r="AQ100">
            <v>1</v>
          </cell>
          <cell r="AR100" t="str">
            <v/>
          </cell>
          <cell r="AS100" t="str">
            <v>-</v>
          </cell>
          <cell r="AT100" t="str">
            <v>ART</v>
          </cell>
          <cell r="AU100" t="str">
            <v>BGN04</v>
          </cell>
          <cell r="AV100" t="str">
            <v>PE65762</v>
          </cell>
          <cell r="AW100">
            <v>30</v>
          </cell>
          <cell r="AX100" t="str">
            <v>2# CU 16-1 FIO (CU 16-1 FIO)</v>
          </cell>
          <cell r="AY100">
            <v>0.499</v>
          </cell>
          <cell r="BA100" t="str">
            <v>3# CA 4/0 AWG (CU 35 mm²)</v>
          </cell>
          <cell r="BB100">
            <v>4.5442470601201226</v>
          </cell>
        </row>
        <row r="101">
          <cell r="B101" t="str">
            <v>A014674755</v>
          </cell>
          <cell r="C101">
            <v>1170501</v>
          </cell>
          <cell r="D101" t="str">
            <v>JOAO FERNANDES LUCAS</v>
          </cell>
          <cell r="E101">
            <v>2.88</v>
          </cell>
          <cell r="F101">
            <v>2.88</v>
          </cell>
          <cell r="G101">
            <v>42118</v>
          </cell>
          <cell r="H101" t="str">
            <v>ABR</v>
          </cell>
          <cell r="I101">
            <v>2015</v>
          </cell>
          <cell r="J101">
            <v>42166</v>
          </cell>
          <cell r="K101">
            <v>42166</v>
          </cell>
          <cell r="L101" t="str">
            <v>JUN</v>
          </cell>
          <cell r="M101">
            <v>2015</v>
          </cell>
          <cell r="N101" t="str">
            <v>-</v>
          </cell>
          <cell r="O101" t="str">
            <v>CONCLUÍDO</v>
          </cell>
          <cell r="P101">
            <v>5</v>
          </cell>
          <cell r="Q101">
            <v>40</v>
          </cell>
          <cell r="R101" t="str">
            <v>Luiz Antônio</v>
          </cell>
          <cell r="S101" t="str">
            <v>APROVADO</v>
          </cell>
          <cell r="T101">
            <v>42171</v>
          </cell>
          <cell r="U101" t="str">
            <v>JUN</v>
          </cell>
          <cell r="V101">
            <v>2015</v>
          </cell>
          <cell r="W101" t="str">
            <v>CABO FRIO</v>
          </cell>
          <cell r="X101" t="str">
            <v>ETA-020 R-1</v>
          </cell>
          <cell r="Y101" t="str">
            <v>MICRO</v>
          </cell>
          <cell r="Z101" t="str">
            <v>NÃO</v>
          </cell>
          <cell r="AA101" t="str">
            <v>BT - 3Ø</v>
          </cell>
          <cell r="AB101" t="str">
            <v>Residencial</v>
          </cell>
          <cell r="AC101" t="str">
            <v>ORDEM FINALIZADA</v>
          </cell>
          <cell r="AD101" t="str">
            <v>-22.878930</v>
          </cell>
          <cell r="AE101" t="str">
            <v>-42.050089</v>
          </cell>
          <cell r="AF101" t="str">
            <v>SIM</v>
          </cell>
          <cell r="AG101">
            <v>42262</v>
          </cell>
          <cell r="AH101" t="str">
            <v>AUTO</v>
          </cell>
          <cell r="AJ101" t="str">
            <v>16/09/2015</v>
          </cell>
          <cell r="AK101" t="str">
            <v>SET</v>
          </cell>
          <cell r="AL101">
            <v>2015</v>
          </cell>
          <cell r="AM101" t="str">
            <v>Luiz Carlos Silva</v>
          </cell>
          <cell r="AO101" t="str">
            <v>SENSOTEC - ST240P</v>
          </cell>
          <cell r="AP101" t="str">
            <v>SANTERNO - SUNWAU M PLUS 4300 E</v>
          </cell>
          <cell r="AQ101">
            <v>2</v>
          </cell>
          <cell r="AR101" t="str">
            <v/>
          </cell>
          <cell r="AS101">
            <v>145</v>
          </cell>
          <cell r="AU101" t="str">
            <v>POC08</v>
          </cell>
          <cell r="AV101" t="str">
            <v>CF44287</v>
          </cell>
          <cell r="AW101">
            <v>113</v>
          </cell>
          <cell r="AX101" t="str">
            <v>3# PR 1kV 3x150(70)mm²AL</v>
          </cell>
          <cell r="AY101">
            <v>0.34</v>
          </cell>
          <cell r="BA101" t="str">
            <v>3# CU 35 mm²</v>
          </cell>
          <cell r="BB101">
            <v>1.36</v>
          </cell>
        </row>
        <row r="102">
          <cell r="B102" t="str">
            <v>A014926914</v>
          </cell>
          <cell r="C102">
            <v>673749</v>
          </cell>
          <cell r="D102" t="str">
            <v>MARCOS RANGEL</v>
          </cell>
          <cell r="E102">
            <v>4.3</v>
          </cell>
          <cell r="F102">
            <v>4.3</v>
          </cell>
          <cell r="G102">
            <v>42165</v>
          </cell>
          <cell r="H102" t="str">
            <v>JUN</v>
          </cell>
          <cell r="I102">
            <v>2015</v>
          </cell>
          <cell r="J102">
            <v>42166</v>
          </cell>
          <cell r="K102">
            <v>42166</v>
          </cell>
          <cell r="L102" t="str">
            <v>JUN</v>
          </cell>
          <cell r="M102">
            <v>2015</v>
          </cell>
          <cell r="N102" t="str">
            <v>-</v>
          </cell>
          <cell r="O102" t="str">
            <v>CONCLUÍDO</v>
          </cell>
          <cell r="P102">
            <v>19</v>
          </cell>
          <cell r="Q102">
            <v>19</v>
          </cell>
          <cell r="R102" t="str">
            <v>Luiz Antônio</v>
          </cell>
          <cell r="S102" t="str">
            <v>APROVADO</v>
          </cell>
          <cell r="T102">
            <v>42185</v>
          </cell>
          <cell r="U102" t="str">
            <v>JUN</v>
          </cell>
          <cell r="V102">
            <v>2015</v>
          </cell>
          <cell r="W102" t="str">
            <v>CAMPOS</v>
          </cell>
          <cell r="X102" t="str">
            <v>NTD-010 R-0</v>
          </cell>
          <cell r="Y102" t="str">
            <v>MICRO</v>
          </cell>
          <cell r="Z102" t="str">
            <v>NÃO</v>
          </cell>
          <cell r="AA102" t="str">
            <v>BT - 2Ø</v>
          </cell>
          <cell r="AB102" t="str">
            <v>Residencial</v>
          </cell>
          <cell r="AC102" t="str">
            <v>ORDEM FINALIZADA</v>
          </cell>
          <cell r="AD102" t="str">
            <v>-21.747451</v>
          </cell>
          <cell r="AE102" t="str">
            <v>-41.334594</v>
          </cell>
          <cell r="AF102" t="str">
            <v>SIM</v>
          </cell>
          <cell r="AG102">
            <v>42229</v>
          </cell>
          <cell r="AH102" t="str">
            <v>AUTO REM</v>
          </cell>
          <cell r="AI102" t="str">
            <v>673749 / 3797421</v>
          </cell>
          <cell r="AJ102" t="str">
            <v>17/08/2015</v>
          </cell>
          <cell r="AK102" t="str">
            <v>AGO</v>
          </cell>
          <cell r="AL102">
            <v>2015</v>
          </cell>
          <cell r="AM102" t="str">
            <v>Carlos E Ribeiro</v>
          </cell>
          <cell r="AO102" t="str">
            <v>SUNEDISON - SILVANTES R 270</v>
          </cell>
          <cell r="AP102" t="str">
            <v>FRONIUS - IG PLUS 50 V-1</v>
          </cell>
          <cell r="AQ102">
            <v>1</v>
          </cell>
          <cell r="AR102" t="str">
            <v/>
          </cell>
          <cell r="AS102">
            <v>68</v>
          </cell>
          <cell r="AU102" t="str">
            <v>MOB04</v>
          </cell>
          <cell r="AV102" t="str">
            <v>CP31182</v>
          </cell>
          <cell r="AW102">
            <v>75</v>
          </cell>
          <cell r="AX102" t="str">
            <v>3# CA 4/0 AWG (CA 1/0 AWG)</v>
          </cell>
          <cell r="AY102">
            <v>0.224</v>
          </cell>
          <cell r="BA102" t="str">
            <v>3# CA 336,4 MCM (CA 1/0 AWG)</v>
          </cell>
          <cell r="BB102">
            <v>1.53</v>
          </cell>
        </row>
        <row r="103">
          <cell r="B103" t="str">
            <v>A014936950</v>
          </cell>
          <cell r="C103">
            <v>1194307</v>
          </cell>
          <cell r="D103" t="str">
            <v>GUILHERME GARCIA SOARES</v>
          </cell>
          <cell r="E103">
            <v>5</v>
          </cell>
          <cell r="F103">
            <v>5</v>
          </cell>
          <cell r="G103">
            <v>42167</v>
          </cell>
          <cell r="H103" t="str">
            <v>JUN</v>
          </cell>
          <cell r="I103">
            <v>2015</v>
          </cell>
          <cell r="J103">
            <v>42167</v>
          </cell>
          <cell r="K103">
            <v>42167</v>
          </cell>
          <cell r="L103" t="str">
            <v>JUN</v>
          </cell>
          <cell r="M103">
            <v>2015</v>
          </cell>
          <cell r="N103" t="str">
            <v>-</v>
          </cell>
          <cell r="O103" t="str">
            <v>CONCLUÍDO</v>
          </cell>
          <cell r="P103">
            <v>55</v>
          </cell>
          <cell r="Q103">
            <v>55</v>
          </cell>
          <cell r="R103" t="str">
            <v>Luiz Antônio</v>
          </cell>
          <cell r="S103" t="str">
            <v>APROVADO</v>
          </cell>
          <cell r="T103">
            <v>42222</v>
          </cell>
          <cell r="U103" t="str">
            <v>AGO</v>
          </cell>
          <cell r="V103">
            <v>2015</v>
          </cell>
          <cell r="W103" t="str">
            <v>NITERÓI</v>
          </cell>
          <cell r="X103" t="str">
            <v>NTD-010 R-0</v>
          </cell>
          <cell r="Y103" t="str">
            <v>MICRO</v>
          </cell>
          <cell r="Z103" t="str">
            <v>NÃO</v>
          </cell>
          <cell r="AA103" t="str">
            <v>BT - 3Ø</v>
          </cell>
          <cell r="AB103" t="str">
            <v>Residencial</v>
          </cell>
          <cell r="AC103" t="str">
            <v>ORDEM FINALIZADA</v>
          </cell>
          <cell r="AD103" t="str">
            <v>-22.841268</v>
          </cell>
          <cell r="AE103" t="str">
            <v>-42.304609</v>
          </cell>
          <cell r="AF103" t="str">
            <v>SIM</v>
          </cell>
          <cell r="AG103">
            <v>42320</v>
          </cell>
          <cell r="AH103" t="str">
            <v>AUTO</v>
          </cell>
          <cell r="AJ103" t="str">
            <v>12/11/2015</v>
          </cell>
          <cell r="AK103" t="str">
            <v>NOV</v>
          </cell>
          <cell r="AL103">
            <v>2015</v>
          </cell>
          <cell r="AM103" t="str">
            <v>Jomar B de Oliveira</v>
          </cell>
          <cell r="AO103" t="str">
            <v>Canadian - CS6P-255P</v>
          </cell>
          <cell r="AP103" t="str">
            <v>PHB - PHB4600-SS</v>
          </cell>
          <cell r="AQ103">
            <v>1</v>
          </cell>
          <cell r="AR103" t="str">
            <v/>
          </cell>
          <cell r="AS103">
            <v>153</v>
          </cell>
          <cell r="AU103" t="str">
            <v>ICA10</v>
          </cell>
          <cell r="AV103" t="str">
            <v>NI32593</v>
          </cell>
          <cell r="AW103">
            <v>75</v>
          </cell>
          <cell r="AX103" t="str">
            <v>3# CU 16-1 FIO (CU 16-1 FIO)</v>
          </cell>
          <cell r="AY103">
            <v>0.48099999999999998</v>
          </cell>
          <cell r="BA103" t="str">
            <v>3# CA 2 AWG</v>
          </cell>
          <cell r="BB103">
            <v>0.68</v>
          </cell>
        </row>
        <row r="104">
          <cell r="B104" t="str">
            <v>A014587928</v>
          </cell>
          <cell r="C104">
            <v>3636269</v>
          </cell>
          <cell r="D104" t="str">
            <v>CARLA CRISTINA LOURENÇO DE JESUS</v>
          </cell>
          <cell r="E104">
            <v>8</v>
          </cell>
          <cell r="F104">
            <v>8</v>
          </cell>
          <cell r="G104">
            <v>42102</v>
          </cell>
          <cell r="H104" t="str">
            <v>ABR</v>
          </cell>
          <cell r="I104">
            <v>2015</v>
          </cell>
          <cell r="J104">
            <v>42170</v>
          </cell>
          <cell r="K104">
            <v>42170</v>
          </cell>
          <cell r="L104" t="str">
            <v>JUN</v>
          </cell>
          <cell r="M104">
            <v>2015</v>
          </cell>
          <cell r="N104" t="str">
            <v>-</v>
          </cell>
          <cell r="O104" t="str">
            <v>CONCLUÍDO</v>
          </cell>
          <cell r="P104">
            <v>51</v>
          </cell>
          <cell r="Q104">
            <v>87</v>
          </cell>
          <cell r="R104" t="str">
            <v>Luiz Antônio</v>
          </cell>
          <cell r="S104" t="str">
            <v>APROVADO</v>
          </cell>
          <cell r="T104">
            <v>42221</v>
          </cell>
          <cell r="U104" t="str">
            <v>AGO</v>
          </cell>
          <cell r="V104">
            <v>2015</v>
          </cell>
          <cell r="W104" t="str">
            <v>ANGRA</v>
          </cell>
          <cell r="X104" t="str">
            <v>ETA-020 R-1</v>
          </cell>
          <cell r="Y104" t="str">
            <v>MICRO</v>
          </cell>
          <cell r="Z104" t="str">
            <v>NÃO</v>
          </cell>
          <cell r="AA104" t="str">
            <v>BT - 3Ø</v>
          </cell>
          <cell r="AB104" t="str">
            <v>Residencial</v>
          </cell>
          <cell r="AC104" t="str">
            <v>ORDEM FINALIZADA</v>
          </cell>
          <cell r="AD104" t="str">
            <v>-22.916938</v>
          </cell>
          <cell r="AE104" t="str">
            <v>-43.900569</v>
          </cell>
          <cell r="AF104" t="str">
            <v>SIM</v>
          </cell>
          <cell r="AG104">
            <v>42361</v>
          </cell>
          <cell r="AH104" t="str">
            <v>AUTO REM</v>
          </cell>
          <cell r="AI104" t="str">
            <v>5699176 - 100%</v>
          </cell>
          <cell r="AJ104" t="str">
            <v>23/12/2015</v>
          </cell>
          <cell r="AK104" t="str">
            <v>DEZ</v>
          </cell>
          <cell r="AL104">
            <v>2015</v>
          </cell>
          <cell r="AM104" t="str">
            <v>Ivotec</v>
          </cell>
          <cell r="AO104" t="str">
            <v>STARSOLAR  - IS4000P-250</v>
          </cell>
          <cell r="AP104" t="str">
            <v>ABB - PVI-10-TL-OUTD-FS</v>
          </cell>
          <cell r="AQ104">
            <v>2</v>
          </cell>
          <cell r="AR104" t="str">
            <v/>
          </cell>
          <cell r="AS104">
            <v>259</v>
          </cell>
          <cell r="AU104" t="str">
            <v>MUR02</v>
          </cell>
          <cell r="AV104" t="str">
            <v>AN24063</v>
          </cell>
          <cell r="AW104" t="str">
            <v/>
          </cell>
          <cell r="AX104" t="str">
            <v>3# PR 1kV 3x50(50)mm²AL</v>
          </cell>
          <cell r="AY104">
            <v>0.46400000000000002</v>
          </cell>
          <cell r="BA104" t="str">
            <v>3# PR 15kV 3x35(50)mm²AL</v>
          </cell>
          <cell r="BB104">
            <v>27.2</v>
          </cell>
        </row>
        <row r="105">
          <cell r="B105" t="str">
            <v>A013810534</v>
          </cell>
          <cell r="C105">
            <v>4233758</v>
          </cell>
          <cell r="D105" t="str">
            <v>CLEO PIRES AYROSA GALVÃO</v>
          </cell>
          <cell r="E105">
            <v>4</v>
          </cell>
          <cell r="F105" t="str">
            <v>0</v>
          </cell>
          <cell r="G105">
            <v>41949</v>
          </cell>
          <cell r="H105" t="str">
            <v>NOV</v>
          </cell>
          <cell r="I105">
            <v>2014</v>
          </cell>
          <cell r="J105">
            <v>42171</v>
          </cell>
          <cell r="K105">
            <v>42171</v>
          </cell>
          <cell r="L105" t="str">
            <v>JUN</v>
          </cell>
          <cell r="M105">
            <v>2015</v>
          </cell>
          <cell r="N105" t="str">
            <v>-</v>
          </cell>
          <cell r="O105" t="str">
            <v>CONCLUÍDO</v>
          </cell>
          <cell r="P105">
            <v>50</v>
          </cell>
          <cell r="Q105">
            <v>160</v>
          </cell>
          <cell r="R105" t="str">
            <v>Luiz Antônio</v>
          </cell>
          <cell r="S105" t="str">
            <v>REPROVADO</v>
          </cell>
          <cell r="T105">
            <v>42221</v>
          </cell>
          <cell r="U105" t="str">
            <v>AGO</v>
          </cell>
          <cell r="V105">
            <v>2015</v>
          </cell>
          <cell r="W105" t="str">
            <v>PETRÓPOLIS</v>
          </cell>
          <cell r="X105" t="str">
            <v>ETA-020 R-1</v>
          </cell>
          <cell r="Y105" t="str">
            <v>MICRO</v>
          </cell>
          <cell r="Z105" t="str">
            <v>NÃO</v>
          </cell>
          <cell r="AA105" t="str">
            <v>BT - 3Ø</v>
          </cell>
          <cell r="AB105" t="str">
            <v>Residencial</v>
          </cell>
          <cell r="AC105" t="str">
            <v>ORDEM FINALIZADA</v>
          </cell>
          <cell r="AD105" t="str">
            <v>-22.418138</v>
          </cell>
          <cell r="AE105" t="str">
            <v>-43.167980</v>
          </cell>
          <cell r="AF105" t="str">
            <v>NÃO</v>
          </cell>
          <cell r="AH105" t="str">
            <v>AUTO</v>
          </cell>
          <cell r="AJ105" t="str">
            <v>04/01/2016</v>
          </cell>
          <cell r="AK105" t="str">
            <v>JAN</v>
          </cell>
          <cell r="AL105">
            <v>2016</v>
          </cell>
          <cell r="AM105" t="str">
            <v>Windeo Green futur</v>
          </cell>
          <cell r="AO105" t="str">
            <v>YINGLI - YL245P-29b</v>
          </cell>
          <cell r="AP105" t="str">
            <v>ABB - PVI-4200-TL-OUTD</v>
          </cell>
          <cell r="AQ105">
            <v>3</v>
          </cell>
          <cell r="AR105" t="str">
            <v/>
          </cell>
          <cell r="AS105">
            <v>424</v>
          </cell>
          <cell r="AT105" t="str">
            <v>ART</v>
          </cell>
          <cell r="AU105" t="str">
            <v>RDC02</v>
          </cell>
          <cell r="AV105" t="str">
            <v>PE66250</v>
          </cell>
          <cell r="AW105" t="str">
            <v/>
          </cell>
          <cell r="AX105" t="str">
            <v>3# CU 70 mm² (CU 35 mm²)</v>
          </cell>
          <cell r="AY105">
            <v>0.39410000000000001</v>
          </cell>
          <cell r="BA105" t="str">
            <v>3# CA 1/0 AWG (CA 2 AWG)</v>
          </cell>
          <cell r="BB105">
            <v>24.69</v>
          </cell>
        </row>
        <row r="106">
          <cell r="B106" t="str">
            <v>A014547764</v>
          </cell>
          <cell r="C106">
            <v>3989412</v>
          </cell>
          <cell r="D106" t="str">
            <v>ALEXANDRE CARVALHO TUCUNDUVA MELO</v>
          </cell>
          <cell r="E106">
            <v>2.5</v>
          </cell>
          <cell r="F106">
            <v>2.5</v>
          </cell>
          <cell r="G106">
            <v>42094</v>
          </cell>
          <cell r="H106" t="str">
            <v>MAR</v>
          </cell>
          <cell r="I106">
            <v>2015</v>
          </cell>
          <cell r="J106">
            <v>42172</v>
          </cell>
          <cell r="K106">
            <v>42172</v>
          </cell>
          <cell r="L106" t="str">
            <v>JUN</v>
          </cell>
          <cell r="M106">
            <v>2015</v>
          </cell>
          <cell r="N106" t="str">
            <v>-</v>
          </cell>
          <cell r="O106" t="str">
            <v>CONCLUÍDO</v>
          </cell>
          <cell r="P106">
            <v>14</v>
          </cell>
          <cell r="Q106">
            <v>42</v>
          </cell>
          <cell r="R106" t="str">
            <v>Luiz Antônio</v>
          </cell>
          <cell r="S106" t="str">
            <v>APROVADO</v>
          </cell>
          <cell r="T106">
            <v>42186</v>
          </cell>
          <cell r="U106" t="str">
            <v>JUL</v>
          </cell>
          <cell r="V106">
            <v>2015</v>
          </cell>
          <cell r="W106" t="str">
            <v>NITERÓI</v>
          </cell>
          <cell r="X106" t="str">
            <v>ETA-020 R-1</v>
          </cell>
          <cell r="Y106" t="str">
            <v>MICRO</v>
          </cell>
          <cell r="Z106" t="str">
            <v>NÃO</v>
          </cell>
          <cell r="AA106" t="str">
            <v>BT - 3Ø</v>
          </cell>
          <cell r="AB106" t="str">
            <v>Residencial</v>
          </cell>
          <cell r="AC106" t="str">
            <v>ORDEM FINALIZADA</v>
          </cell>
          <cell r="AD106" t="str">
            <v>-22.973411</v>
          </cell>
          <cell r="AE106" t="str">
            <v>-43.039111</v>
          </cell>
          <cell r="AF106" t="str">
            <v>SIM</v>
          </cell>
          <cell r="AG106">
            <v>42418</v>
          </cell>
          <cell r="AH106" t="str">
            <v>AUTO</v>
          </cell>
          <cell r="AJ106" t="str">
            <v>19/02/2016</v>
          </cell>
          <cell r="AK106" t="str">
            <v>FEV</v>
          </cell>
          <cell r="AL106">
            <v>2016</v>
          </cell>
          <cell r="AM106" t="str">
            <v>André O P Barcelo</v>
          </cell>
          <cell r="AO106" t="str">
            <v>HIGHLIGHT SOLAR - HSPV-250Wp156-60M</v>
          </cell>
          <cell r="AP106" t="str">
            <v>PHB - PHB3000-SS</v>
          </cell>
          <cell r="AQ106">
            <v>2</v>
          </cell>
          <cell r="AR106" t="str">
            <v/>
          </cell>
          <cell r="AS106">
            <v>325</v>
          </cell>
          <cell r="AU106" t="str">
            <v>PIN06</v>
          </cell>
          <cell r="AV106" t="str">
            <v>NI35503</v>
          </cell>
          <cell r="AW106">
            <v>113</v>
          </cell>
          <cell r="AX106" t="str">
            <v>3# CU 70 mm² (CU 35 mm²)</v>
          </cell>
          <cell r="AY106">
            <v>0.13009999999999999</v>
          </cell>
          <cell r="BA106" t="str">
            <v>3# CA 2 AWG</v>
          </cell>
          <cell r="BB106">
            <v>1.95</v>
          </cell>
        </row>
        <row r="107">
          <cell r="B107" t="str">
            <v>A014953749</v>
          </cell>
          <cell r="C107">
            <v>5506088</v>
          </cell>
          <cell r="D107" t="str">
            <v>PEDRO BUONSANTE NETO</v>
          </cell>
          <cell r="E107">
            <v>3</v>
          </cell>
          <cell r="F107">
            <v>3</v>
          </cell>
          <cell r="G107">
            <v>42171</v>
          </cell>
          <cell r="H107" t="str">
            <v>JUN</v>
          </cell>
          <cell r="I107">
            <v>2015</v>
          </cell>
          <cell r="J107">
            <v>42172</v>
          </cell>
          <cell r="K107">
            <v>42172</v>
          </cell>
          <cell r="L107" t="str">
            <v>JUN</v>
          </cell>
          <cell r="M107">
            <v>2015</v>
          </cell>
          <cell r="N107" t="str">
            <v>-</v>
          </cell>
          <cell r="O107" t="str">
            <v>CONCLUÍDO</v>
          </cell>
          <cell r="P107">
            <v>36</v>
          </cell>
          <cell r="Q107">
            <v>36</v>
          </cell>
          <cell r="R107" t="str">
            <v>Luiz Antônio</v>
          </cell>
          <cell r="S107" t="str">
            <v>APROVADO</v>
          </cell>
          <cell r="T107">
            <v>42208</v>
          </cell>
          <cell r="U107" t="str">
            <v>JUL</v>
          </cell>
          <cell r="V107">
            <v>2015</v>
          </cell>
          <cell r="W107" t="str">
            <v>NITERÓI</v>
          </cell>
          <cell r="X107" t="str">
            <v>NTD-010 R-0</v>
          </cell>
          <cell r="Y107" t="str">
            <v>MICRO</v>
          </cell>
          <cell r="Z107" t="str">
            <v>NÃO</v>
          </cell>
          <cell r="AA107" t="str">
            <v>BT - 3Ø</v>
          </cell>
          <cell r="AB107" t="str">
            <v>Residencial</v>
          </cell>
          <cell r="AC107" t="str">
            <v>ORDEM FINALIZADA</v>
          </cell>
          <cell r="AD107" t="str">
            <v>-22.936138</v>
          </cell>
          <cell r="AE107" t="str">
            <v>-43.065416</v>
          </cell>
          <cell r="AF107" t="str">
            <v>SIM</v>
          </cell>
          <cell r="AG107">
            <v>42265</v>
          </cell>
          <cell r="AH107" t="str">
            <v>AUTO</v>
          </cell>
          <cell r="AJ107" t="str">
            <v>19/09/2015</v>
          </cell>
          <cell r="AK107" t="str">
            <v>SET</v>
          </cell>
          <cell r="AL107">
            <v>2015</v>
          </cell>
          <cell r="AM107" t="str">
            <v>Carlos E Ribeiro</v>
          </cell>
          <cell r="AO107" t="str">
            <v>YINGLI - YL255P-29b</v>
          </cell>
          <cell r="AP107" t="str">
            <v>SUNWAY - MXS3800TL</v>
          </cell>
          <cell r="AQ107">
            <v>1</v>
          </cell>
          <cell r="AR107" t="str">
            <v/>
          </cell>
          <cell r="AS107">
            <v>95</v>
          </cell>
          <cell r="AU107" t="str">
            <v>PIN04</v>
          </cell>
          <cell r="AV107" t="str">
            <v>N761694</v>
          </cell>
          <cell r="AW107">
            <v>113</v>
          </cell>
          <cell r="AX107" t="str">
            <v>3# PR 1kV 3x95(50)mm²AL</v>
          </cell>
          <cell r="AY107">
            <v>0.36</v>
          </cell>
          <cell r="BA107" t="str">
            <v>3# CA 2 AWG</v>
          </cell>
          <cell r="BB107">
            <v>1.66</v>
          </cell>
        </row>
        <row r="108">
          <cell r="B108" t="str">
            <v>A014953847</v>
          </cell>
          <cell r="C108">
            <v>4138814</v>
          </cell>
          <cell r="D108" t="str">
            <v>ISABEL CRISTINA FONSECA DA CRUZ</v>
          </cell>
          <cell r="E108">
            <v>2.5499999999999998</v>
          </cell>
          <cell r="F108">
            <v>2.5499999999999998</v>
          </cell>
          <cell r="G108">
            <v>42171</v>
          </cell>
          <cell r="H108" t="str">
            <v>JUN</v>
          </cell>
          <cell r="I108">
            <v>2015</v>
          </cell>
          <cell r="J108">
            <v>42172</v>
          </cell>
          <cell r="K108">
            <v>42172</v>
          </cell>
          <cell r="L108" t="str">
            <v>JUN</v>
          </cell>
          <cell r="M108">
            <v>2015</v>
          </cell>
          <cell r="N108" t="str">
            <v>-</v>
          </cell>
          <cell r="O108" t="str">
            <v>CONCLUÍDO</v>
          </cell>
          <cell r="P108">
            <v>36</v>
          </cell>
          <cell r="Q108">
            <v>36</v>
          </cell>
          <cell r="R108" t="str">
            <v>Luiz Antônio</v>
          </cell>
          <cell r="S108" t="str">
            <v>APROVADO</v>
          </cell>
          <cell r="T108">
            <v>42208</v>
          </cell>
          <cell r="U108" t="str">
            <v>JUL</v>
          </cell>
          <cell r="V108">
            <v>2015</v>
          </cell>
          <cell r="W108" t="str">
            <v>NITERÓI</v>
          </cell>
          <cell r="X108" t="str">
            <v>NTD-010 R-0</v>
          </cell>
          <cell r="Y108" t="str">
            <v>MICRO</v>
          </cell>
          <cell r="Z108" t="str">
            <v>NÃO</v>
          </cell>
          <cell r="AA108" t="str">
            <v>BT - 3Ø</v>
          </cell>
          <cell r="AB108" t="str">
            <v>Residencial</v>
          </cell>
          <cell r="AC108" t="str">
            <v>ORDEM FINALIZADA</v>
          </cell>
          <cell r="AD108" t="str">
            <v>-22.942388</v>
          </cell>
          <cell r="AE108" t="str">
            <v>-43.044111</v>
          </cell>
          <cell r="AF108" t="str">
            <v>SIM</v>
          </cell>
          <cell r="AG108">
            <v>42248</v>
          </cell>
          <cell r="AH108" t="str">
            <v>AUTO</v>
          </cell>
          <cell r="AJ108" t="str">
            <v>01/09/2015</v>
          </cell>
          <cell r="AK108" t="str">
            <v>SET</v>
          </cell>
          <cell r="AL108">
            <v>2015</v>
          </cell>
          <cell r="AM108" t="str">
            <v>Carlos E Ribeiro</v>
          </cell>
          <cell r="AO108" t="str">
            <v>YINGLI - YL255P-29b</v>
          </cell>
          <cell r="AP108" t="str">
            <v>SUNWAY - MXS3800TL</v>
          </cell>
          <cell r="AQ108">
            <v>1</v>
          </cell>
          <cell r="AR108" t="str">
            <v/>
          </cell>
          <cell r="AS108">
            <v>77</v>
          </cell>
          <cell r="AU108" t="str">
            <v>PIN06</v>
          </cell>
          <cell r="AV108" t="str">
            <v>NI32699</v>
          </cell>
          <cell r="AW108">
            <v>75</v>
          </cell>
          <cell r="AX108" t="str">
            <v>3# CU 16-1 FIO (CU 16-1 FIO)</v>
          </cell>
          <cell r="AY108">
            <v>0.26700000000000002</v>
          </cell>
          <cell r="BA108" t="str">
            <v>3# CA 2 AWG</v>
          </cell>
          <cell r="BB108">
            <v>1.95</v>
          </cell>
        </row>
        <row r="109">
          <cell r="B109" t="str">
            <v>A015012103</v>
          </cell>
          <cell r="C109">
            <v>4578920</v>
          </cell>
          <cell r="D109" t="str">
            <v>ANDRE LEAL FAORO</v>
          </cell>
          <cell r="E109">
            <v>6</v>
          </cell>
          <cell r="F109">
            <v>6</v>
          </cell>
          <cell r="G109">
            <v>42181</v>
          </cell>
          <cell r="H109" t="str">
            <v>JUN</v>
          </cell>
          <cell r="I109">
            <v>2015</v>
          </cell>
          <cell r="J109">
            <v>42185</v>
          </cell>
          <cell r="K109">
            <v>42185</v>
          </cell>
          <cell r="L109" t="str">
            <v>JUN</v>
          </cell>
          <cell r="M109">
            <v>2015</v>
          </cell>
          <cell r="N109" t="str">
            <v>-</v>
          </cell>
          <cell r="O109" t="str">
            <v>CONCLUÍDO</v>
          </cell>
          <cell r="P109">
            <v>24</v>
          </cell>
          <cell r="Q109">
            <v>24</v>
          </cell>
          <cell r="R109" t="str">
            <v>Luiz Antônio</v>
          </cell>
          <cell r="S109" t="str">
            <v>APROVADO</v>
          </cell>
          <cell r="T109">
            <v>42209</v>
          </cell>
          <cell r="U109" t="str">
            <v>JUL</v>
          </cell>
          <cell r="V109">
            <v>2015</v>
          </cell>
          <cell r="W109" t="str">
            <v>PETRÓPOLIS</v>
          </cell>
          <cell r="X109" t="str">
            <v>NTD-010 R-0</v>
          </cell>
          <cell r="Y109" t="str">
            <v>MICRO</v>
          </cell>
          <cell r="Z109" t="str">
            <v>NÃO</v>
          </cell>
          <cell r="AA109" t="str">
            <v>BT - 3Ø</v>
          </cell>
          <cell r="AB109" t="str">
            <v>Residencial</v>
          </cell>
          <cell r="AC109" t="str">
            <v>ORDEM FINALIZADA</v>
          </cell>
          <cell r="AD109" t="str">
            <v>-22.414027</v>
          </cell>
          <cell r="AE109" t="str">
            <v>-43.300138</v>
          </cell>
          <cell r="AF109" t="str">
            <v>SIM</v>
          </cell>
          <cell r="AG109">
            <v>42279</v>
          </cell>
          <cell r="AH109" t="str">
            <v>AUTO</v>
          </cell>
          <cell r="AJ109" t="str">
            <v>02/10/2015</v>
          </cell>
          <cell r="AK109" t="str">
            <v>OUT</v>
          </cell>
          <cell r="AL109">
            <v>2015</v>
          </cell>
          <cell r="AM109" t="str">
            <v>Carlos E Ribeiro</v>
          </cell>
          <cell r="AO109" t="str">
            <v>Canadian - CS6P-255P</v>
          </cell>
          <cell r="AP109" t="str">
            <v>ABB - PVI-6000-TL-OUTD</v>
          </cell>
          <cell r="AQ109">
            <v>1</v>
          </cell>
          <cell r="AR109" t="str">
            <v/>
          </cell>
          <cell r="AS109">
            <v>98</v>
          </cell>
          <cell r="AU109" t="str">
            <v>RDC02</v>
          </cell>
          <cell r="AV109" t="str">
            <v>P870458</v>
          </cell>
          <cell r="AW109">
            <v>45</v>
          </cell>
          <cell r="AX109" t="str">
            <v>3# PR 1kV 3x95(50)mm²AL</v>
          </cell>
          <cell r="AY109">
            <v>0.14299999999999999</v>
          </cell>
          <cell r="BA109" t="str">
            <v>3# CA 1/0 AWG (CA 2 AWG)</v>
          </cell>
          <cell r="BB109">
            <v>24.69</v>
          </cell>
        </row>
        <row r="110">
          <cell r="B110" t="str">
            <v>A015047570</v>
          </cell>
          <cell r="C110">
            <v>5974804</v>
          </cell>
          <cell r="D110" t="str">
            <v>MULTIFARMA DROGARIA E PERFUMARIA</v>
          </cell>
          <cell r="E110">
            <v>7.2</v>
          </cell>
          <cell r="F110" t="str">
            <v>0</v>
          </cell>
          <cell r="G110">
            <v>42188</v>
          </cell>
          <cell r="H110" t="str">
            <v>JUL</v>
          </cell>
          <cell r="I110">
            <v>2015</v>
          </cell>
          <cell r="J110">
            <v>42191</v>
          </cell>
          <cell r="K110">
            <v>42191</v>
          </cell>
          <cell r="L110" t="str">
            <v>JUL</v>
          </cell>
          <cell r="M110">
            <v>2015</v>
          </cell>
          <cell r="N110" t="str">
            <v>-</v>
          </cell>
          <cell r="O110" t="str">
            <v>CONCLUÍDO</v>
          </cell>
          <cell r="P110">
            <v>28</v>
          </cell>
          <cell r="Q110">
            <v>45</v>
          </cell>
          <cell r="R110" t="str">
            <v>Luiz Antônio</v>
          </cell>
          <cell r="S110" t="str">
            <v>REPROVADO</v>
          </cell>
          <cell r="T110">
            <v>42219</v>
          </cell>
          <cell r="U110" t="str">
            <v>AGO</v>
          </cell>
          <cell r="V110">
            <v>2015</v>
          </cell>
          <cell r="W110" t="str">
            <v>SÃO GONÇALO</v>
          </cell>
          <cell r="X110" t="str">
            <v>NTD-010 R-0</v>
          </cell>
          <cell r="Y110" t="str">
            <v>MICRO</v>
          </cell>
          <cell r="Z110" t="str">
            <v>NÃO</v>
          </cell>
          <cell r="AA110" t="str">
            <v>BT - 3Ø</v>
          </cell>
          <cell r="AB110" t="str">
            <v>Comercial</v>
          </cell>
          <cell r="AC110" t="str">
            <v>ORDEM FINALIZADA</v>
          </cell>
          <cell r="AD110" t="str">
            <v>-22.824969</v>
          </cell>
          <cell r="AE110" t="str">
            <v>-43.069202</v>
          </cell>
          <cell r="AF110" t="str">
            <v>NÃO</v>
          </cell>
          <cell r="AH110" t="str">
            <v>AUTO</v>
          </cell>
          <cell r="AJ110" t="str">
            <v>13/01/2016</v>
          </cell>
          <cell r="AK110" t="str">
            <v>JAN</v>
          </cell>
          <cell r="AL110">
            <v>2016</v>
          </cell>
          <cell r="AM110" t="str">
            <v>Brasil Solair</v>
          </cell>
          <cell r="AO110" t="str">
            <v>Brasil Solair - BS240-WP3</v>
          </cell>
          <cell r="AP110" t="str">
            <v>SAJ - SUNUNO TL5K</v>
          </cell>
          <cell r="AQ110">
            <v>1</v>
          </cell>
          <cell r="AR110" t="str">
            <v/>
          </cell>
          <cell r="AS110">
            <v>194</v>
          </cell>
          <cell r="AT110" t="str">
            <v>Diagrama/Projeto</v>
          </cell>
          <cell r="AU110" t="str">
            <v>GAB02</v>
          </cell>
          <cell r="AV110" t="str">
            <v>S220675</v>
          </cell>
          <cell r="AW110" t="str">
            <v/>
          </cell>
          <cell r="AX110" t="str">
            <v>3# PR 1kV 3x50(50)mm²AL</v>
          </cell>
          <cell r="AY110">
            <v>0.1011</v>
          </cell>
          <cell r="BA110" t="str">
            <v>3# CA 2 AWG</v>
          </cell>
          <cell r="BB110">
            <v>6.5533058505512294</v>
          </cell>
        </row>
        <row r="111">
          <cell r="B111" t="str">
            <v>A015047691</v>
          </cell>
          <cell r="C111">
            <v>5943671</v>
          </cell>
          <cell r="D111" t="str">
            <v>ACADEMIA GALVÃO FITNESS E WELLNES</v>
          </cell>
          <cell r="E111">
            <v>16.8</v>
          </cell>
          <cell r="F111">
            <v>16.8</v>
          </cell>
          <cell r="G111">
            <v>42188</v>
          </cell>
          <cell r="H111" t="str">
            <v>JUL</v>
          </cell>
          <cell r="I111">
            <v>2015</v>
          </cell>
          <cell r="J111">
            <v>42191</v>
          </cell>
          <cell r="K111">
            <v>42191</v>
          </cell>
          <cell r="L111" t="str">
            <v>JUL</v>
          </cell>
          <cell r="M111">
            <v>2015</v>
          </cell>
          <cell r="N111" t="str">
            <v>-</v>
          </cell>
          <cell r="O111" t="str">
            <v>CONCLUÍDO</v>
          </cell>
          <cell r="P111">
            <v>37</v>
          </cell>
          <cell r="Q111">
            <v>37</v>
          </cell>
          <cell r="R111" t="str">
            <v>Luiz Antônio</v>
          </cell>
          <cell r="S111" t="str">
            <v>APROVADO</v>
          </cell>
          <cell r="T111">
            <v>42228</v>
          </cell>
          <cell r="U111" t="str">
            <v>AGO</v>
          </cell>
          <cell r="V111">
            <v>2015</v>
          </cell>
          <cell r="W111" t="str">
            <v>NITERÓI</v>
          </cell>
          <cell r="X111" t="str">
            <v>NTD-010 R-0</v>
          </cell>
          <cell r="Y111" t="str">
            <v>MICRO</v>
          </cell>
          <cell r="Z111" t="str">
            <v>NÃO</v>
          </cell>
          <cell r="AA111" t="str">
            <v>BT - 3Ø</v>
          </cell>
          <cell r="AB111" t="str">
            <v>Comercial</v>
          </cell>
          <cell r="AC111" t="str">
            <v>ORDEM FINALIZADA</v>
          </cell>
          <cell r="AD111" t="str">
            <v>-22.929333</v>
          </cell>
          <cell r="AE111" t="str">
            <v>-42.590888</v>
          </cell>
          <cell r="AF111" t="str">
            <v>SIM</v>
          </cell>
          <cell r="AG111">
            <v>42331</v>
          </cell>
          <cell r="AH111" t="str">
            <v>AUTO</v>
          </cell>
          <cell r="AJ111" t="str">
            <v>26/11/2015</v>
          </cell>
          <cell r="AK111" t="str">
            <v>NOV</v>
          </cell>
          <cell r="AL111">
            <v>2015</v>
          </cell>
          <cell r="AM111" t="str">
            <v>Brasil Solair</v>
          </cell>
          <cell r="AO111" t="str">
            <v>Brasil Solair - BS240-WP3</v>
          </cell>
          <cell r="AP111" t="str">
            <v>SAJ - SUNUNO-TL-5K</v>
          </cell>
          <cell r="AQ111">
            <v>1</v>
          </cell>
          <cell r="AR111" t="str">
            <v/>
          </cell>
          <cell r="AS111">
            <v>146</v>
          </cell>
          <cell r="AU111" t="str">
            <v>NVS03</v>
          </cell>
          <cell r="AV111" t="str">
            <v>NI32771</v>
          </cell>
          <cell r="AW111" t="str">
            <v/>
          </cell>
          <cell r="AX111" t="str">
            <v>3# PR 1kV 3x95(50)mm²AL</v>
          </cell>
          <cell r="AY111">
            <v>0.189</v>
          </cell>
          <cell r="BA111" t="str">
            <v>3# CA 336,4 MCM</v>
          </cell>
          <cell r="BB111">
            <v>0.67</v>
          </cell>
        </row>
        <row r="112">
          <cell r="B112" t="str">
            <v>A015047730</v>
          </cell>
          <cell r="C112">
            <v>4902711</v>
          </cell>
          <cell r="D112" t="str">
            <v>AUTO POSTO TOP SHOW LTDA</v>
          </cell>
          <cell r="E112">
            <v>48</v>
          </cell>
          <cell r="F112" t="str">
            <v>0</v>
          </cell>
          <cell r="G112">
            <v>42188</v>
          </cell>
          <cell r="H112" t="str">
            <v>JUL</v>
          </cell>
          <cell r="I112">
            <v>2015</v>
          </cell>
          <cell r="J112">
            <v>42191</v>
          </cell>
          <cell r="K112">
            <v>42191</v>
          </cell>
          <cell r="L112" t="str">
            <v>JUL</v>
          </cell>
          <cell r="M112">
            <v>2015</v>
          </cell>
          <cell r="N112" t="str">
            <v>-</v>
          </cell>
          <cell r="O112" t="str">
            <v>CONCLUÍDO</v>
          </cell>
          <cell r="P112">
            <v>24</v>
          </cell>
          <cell r="Q112">
            <v>30</v>
          </cell>
          <cell r="R112" t="str">
            <v>Luiz Antônio</v>
          </cell>
          <cell r="S112" t="str">
            <v>REPROVADO</v>
          </cell>
          <cell r="T112">
            <v>42215</v>
          </cell>
          <cell r="U112" t="str">
            <v>JUL</v>
          </cell>
          <cell r="V112">
            <v>2015</v>
          </cell>
          <cell r="W112" t="str">
            <v>SÃO GONÇALO</v>
          </cell>
          <cell r="X112" t="str">
            <v>NTD-010 R-0</v>
          </cell>
          <cell r="Y112" t="str">
            <v>MICRO</v>
          </cell>
          <cell r="Z112" t="str">
            <v>NÃO</v>
          </cell>
          <cell r="AA112" t="str">
            <v>BT - 3Ø</v>
          </cell>
          <cell r="AB112" t="str">
            <v>Comercial</v>
          </cell>
          <cell r="AC112" t="str">
            <v>ORDEM FINALIZADA</v>
          </cell>
          <cell r="AD112" t="str">
            <v>-22.742659</v>
          </cell>
          <cell r="AE112" t="str">
            <v>-42.849373</v>
          </cell>
          <cell r="AF112" t="str">
            <v>NÃO</v>
          </cell>
          <cell r="AH112" t="str">
            <v>AUTO</v>
          </cell>
          <cell r="AJ112" t="str">
            <v>29/12/2015</v>
          </cell>
          <cell r="AK112" t="str">
            <v>DEZ</v>
          </cell>
          <cell r="AL112">
            <v>2015</v>
          </cell>
          <cell r="AM112" t="str">
            <v>Brasil Solair</v>
          </cell>
          <cell r="AO112" t="str">
            <v xml:space="preserve">Brasil Solair/BS240-WP3 - </v>
          </cell>
          <cell r="AP112" t="str">
            <v>SAJ - SUNUNO TL5K</v>
          </cell>
          <cell r="AQ112">
            <v>1</v>
          </cell>
          <cell r="AR112" t="str">
            <v/>
          </cell>
          <cell r="AS112">
            <v>179</v>
          </cell>
          <cell r="AT112" t="str">
            <v>Diagrama/Projeto</v>
          </cell>
          <cell r="AU112" t="str">
            <v>VDP03</v>
          </cell>
          <cell r="AV112" t="str">
            <v>SG58971</v>
          </cell>
          <cell r="AW112">
            <v>150</v>
          </cell>
          <cell r="AX112" t="str">
            <v>3# PR 1kV 3x150(70)mm²AL</v>
          </cell>
          <cell r="AY112">
            <v>9.7099999999999992E-2</v>
          </cell>
          <cell r="BA112" t="str">
            <v>3# CA 2 AWG</v>
          </cell>
          <cell r="BB112">
            <v>14.731380023008491</v>
          </cell>
        </row>
        <row r="113">
          <cell r="B113" t="str">
            <v>A015047772</v>
          </cell>
          <cell r="C113">
            <v>5502899</v>
          </cell>
          <cell r="D113" t="str">
            <v>TEMPERARTE RESTAURANTE E PIZZARIA</v>
          </cell>
          <cell r="E113">
            <v>16.8</v>
          </cell>
          <cell r="F113">
            <v>16.8</v>
          </cell>
          <cell r="G113">
            <v>42188</v>
          </cell>
          <cell r="H113" t="str">
            <v>JUL</v>
          </cell>
          <cell r="I113">
            <v>2015</v>
          </cell>
          <cell r="J113">
            <v>42191</v>
          </cell>
          <cell r="K113">
            <v>42191</v>
          </cell>
          <cell r="L113" t="str">
            <v>JUL</v>
          </cell>
          <cell r="M113">
            <v>2015</v>
          </cell>
          <cell r="N113" t="str">
            <v>-</v>
          </cell>
          <cell r="O113" t="str">
            <v>CONCLUÍDO</v>
          </cell>
          <cell r="P113">
            <v>37</v>
          </cell>
          <cell r="Q113">
            <v>37</v>
          </cell>
          <cell r="R113" t="str">
            <v>Luiz Antônio</v>
          </cell>
          <cell r="S113" t="str">
            <v>APROVADO</v>
          </cell>
          <cell r="T113">
            <v>42228</v>
          </cell>
          <cell r="U113" t="str">
            <v>AGO</v>
          </cell>
          <cell r="V113">
            <v>2015</v>
          </cell>
          <cell r="W113" t="str">
            <v>SÃO GONÇALO</v>
          </cell>
          <cell r="X113" t="str">
            <v>NTD-010 R-0</v>
          </cell>
          <cell r="Y113" t="str">
            <v>MICRO</v>
          </cell>
          <cell r="Z113" t="str">
            <v>NÃO</v>
          </cell>
          <cell r="AA113" t="str">
            <v>BT - 3Ø</v>
          </cell>
          <cell r="AB113" t="str">
            <v>Comercial</v>
          </cell>
          <cell r="AC113" t="str">
            <v>ORDEM FINALIZADA</v>
          </cell>
          <cell r="AD113" t="str">
            <v>-22.820088</v>
          </cell>
          <cell r="AE113" t="str">
            <v>-43.036327</v>
          </cell>
          <cell r="AF113" t="str">
            <v>SIM</v>
          </cell>
          <cell r="AG113">
            <v>42382</v>
          </cell>
          <cell r="AH113" t="str">
            <v>AUTO</v>
          </cell>
          <cell r="AJ113" t="str">
            <v>14/01/2016</v>
          </cell>
          <cell r="AK113" t="str">
            <v>JAN</v>
          </cell>
          <cell r="AL113">
            <v>2016</v>
          </cell>
          <cell r="AM113" t="str">
            <v>Brasil Solair</v>
          </cell>
          <cell r="AO113" t="str">
            <v>Brasil Solair - BS240-WP3</v>
          </cell>
          <cell r="AP113" t="str">
            <v>SAJ - SUNUNO TL5K</v>
          </cell>
          <cell r="AQ113">
            <v>1</v>
          </cell>
          <cell r="AR113" t="str">
            <v/>
          </cell>
          <cell r="AS113">
            <v>195</v>
          </cell>
          <cell r="AU113" t="str">
            <v>GAB14</v>
          </cell>
          <cell r="AV113" t="str">
            <v>S220970</v>
          </cell>
          <cell r="AW113" t="str">
            <v/>
          </cell>
          <cell r="AX113" t="str">
            <v>3# PR 1kV 3x95(50)mm²AL</v>
          </cell>
          <cell r="AY113">
            <v>0.03</v>
          </cell>
          <cell r="BA113" t="str">
            <v>3# COMP 185</v>
          </cell>
          <cell r="BB113">
            <v>2.5818135500336825</v>
          </cell>
        </row>
        <row r="114">
          <cell r="B114" t="str">
            <v>A015047532</v>
          </cell>
          <cell r="C114">
            <v>5974783</v>
          </cell>
          <cell r="D114" t="str">
            <v>R SERAFIN RESTAURANTE ME</v>
          </cell>
          <cell r="E114">
            <v>16.8</v>
          </cell>
          <cell r="F114" t="str">
            <v>0</v>
          </cell>
          <cell r="G114">
            <v>42188</v>
          </cell>
          <cell r="H114" t="str">
            <v>JUL</v>
          </cell>
          <cell r="I114">
            <v>2015</v>
          </cell>
          <cell r="J114">
            <v>42191</v>
          </cell>
          <cell r="K114">
            <v>42191</v>
          </cell>
          <cell r="L114" t="str">
            <v>JUL</v>
          </cell>
          <cell r="M114">
            <v>2015</v>
          </cell>
          <cell r="N114" t="str">
            <v>-</v>
          </cell>
          <cell r="O114" t="str">
            <v>CANCELADO</v>
          </cell>
          <cell r="P114">
            <v>28</v>
          </cell>
          <cell r="Q114">
            <v>28</v>
          </cell>
          <cell r="R114" t="str">
            <v>Luiz Antônio</v>
          </cell>
          <cell r="S114" t="str">
            <v>REPROVADO</v>
          </cell>
          <cell r="T114">
            <v>42219</v>
          </cell>
          <cell r="U114" t="str">
            <v>AGO</v>
          </cell>
          <cell r="V114">
            <v>2015</v>
          </cell>
          <cell r="W114" t="str">
            <v>CABO FRIO</v>
          </cell>
          <cell r="X114" t="str">
            <v>NTD-010 R-0</v>
          </cell>
          <cell r="Y114" t="str">
            <v>MICRO</v>
          </cell>
          <cell r="Z114" t="str">
            <v>NÃO</v>
          </cell>
          <cell r="AA114" t="str">
            <v>BT - 2Ø</v>
          </cell>
          <cell r="AB114" t="str">
            <v>Comercial</v>
          </cell>
          <cell r="AC114" t="str">
            <v>ORDEM CANCELADA</v>
          </cell>
          <cell r="AD114" t="str">
            <v>-22.870388</v>
          </cell>
          <cell r="AE114" t="str">
            <v>-42.267361</v>
          </cell>
          <cell r="AF114" t="str">
            <v>NÃO</v>
          </cell>
          <cell r="AJ114" t="str">
            <v>15/10/2015</v>
          </cell>
          <cell r="AK114" t="str">
            <v>OUT</v>
          </cell>
          <cell r="AL114">
            <v>2015</v>
          </cell>
          <cell r="AM114" t="str">
            <v>Brasil Solair</v>
          </cell>
          <cell r="AN114" t="str">
            <v>Ordem Cancelada em 15/10/2015</v>
          </cell>
          <cell r="AQ114">
            <v>1</v>
          </cell>
          <cell r="AR114" t="str">
            <v/>
          </cell>
          <cell r="AS114" t="str">
            <v>-</v>
          </cell>
          <cell r="AT114" t="str">
            <v>Diagrama/Projeto</v>
          </cell>
          <cell r="AU114" t="str">
            <v>EAR06</v>
          </cell>
          <cell r="AV114" t="str">
            <v>AR40272</v>
          </cell>
          <cell r="AW114">
            <v>113</v>
          </cell>
          <cell r="AX114" t="str">
            <v>3# CA 2 AWG (CA 2 AWG)</v>
          </cell>
          <cell r="AY114">
            <v>0.68010000000000004</v>
          </cell>
          <cell r="BA114" t="str">
            <v>3# CA 2 AWG</v>
          </cell>
          <cell r="BB114">
            <v>22.689579189208686</v>
          </cell>
        </row>
        <row r="115">
          <cell r="B115" t="str">
            <v>A015056331</v>
          </cell>
          <cell r="C115">
            <v>1050886</v>
          </cell>
          <cell r="D115" t="str">
            <v>CHEVAL IMP COM MOVEIS LTDA</v>
          </cell>
          <cell r="E115">
            <v>7.2</v>
          </cell>
          <cell r="F115" t="str">
            <v>0</v>
          </cell>
          <cell r="G115">
            <v>42191</v>
          </cell>
          <cell r="H115" t="str">
            <v>JUL</v>
          </cell>
          <cell r="I115">
            <v>2015</v>
          </cell>
          <cell r="J115">
            <v>42191</v>
          </cell>
          <cell r="K115">
            <v>42191</v>
          </cell>
          <cell r="L115" t="str">
            <v>JUL</v>
          </cell>
          <cell r="M115">
            <v>2015</v>
          </cell>
          <cell r="N115" t="str">
            <v>-</v>
          </cell>
          <cell r="O115" t="str">
            <v>CONCLUÍDO</v>
          </cell>
          <cell r="P115">
            <v>28</v>
          </cell>
          <cell r="Q115">
            <v>31</v>
          </cell>
          <cell r="R115" t="str">
            <v>Luiz Antônio</v>
          </cell>
          <cell r="S115" t="str">
            <v>REPROVADO</v>
          </cell>
          <cell r="T115">
            <v>42219</v>
          </cell>
          <cell r="U115" t="str">
            <v>AGO</v>
          </cell>
          <cell r="V115">
            <v>2015</v>
          </cell>
          <cell r="W115" t="str">
            <v>NITERÓI</v>
          </cell>
          <cell r="X115" t="str">
            <v>NTD-010 R-0</v>
          </cell>
          <cell r="Y115" t="str">
            <v>MICRO</v>
          </cell>
          <cell r="Z115" t="str">
            <v>NÃO</v>
          </cell>
          <cell r="AA115" t="str">
            <v>BT - 3Ø</v>
          </cell>
          <cell r="AB115" t="str">
            <v>Comercial</v>
          </cell>
          <cell r="AC115" t="str">
            <v>ORDEM FINALIZADA</v>
          </cell>
          <cell r="AD115" t="str">
            <v>-22.908893</v>
          </cell>
          <cell r="AE115" t="str">
            <v>-42.839590</v>
          </cell>
          <cell r="AF115" t="str">
            <v>NÃO</v>
          </cell>
          <cell r="AH115" t="str">
            <v>AUTO</v>
          </cell>
          <cell r="AJ115" t="str">
            <v>06/10/2015</v>
          </cell>
          <cell r="AK115" t="str">
            <v>OUT</v>
          </cell>
          <cell r="AL115">
            <v>2015</v>
          </cell>
          <cell r="AM115" t="str">
            <v>Brasil Solair</v>
          </cell>
          <cell r="AO115" t="str">
            <v>Brasil Solair - BS240-WP3</v>
          </cell>
          <cell r="AP115" t="str">
            <v>SAJ - SUNUNO TL-5K</v>
          </cell>
          <cell r="AQ115">
            <v>1</v>
          </cell>
          <cell r="AR115" t="str">
            <v/>
          </cell>
          <cell r="AS115">
            <v>92</v>
          </cell>
          <cell r="AT115" t="str">
            <v>Diagrama/Projeto</v>
          </cell>
          <cell r="AU115" t="str">
            <v>MAR05</v>
          </cell>
          <cell r="AV115" t="str">
            <v>N700272</v>
          </cell>
          <cell r="AW115" t="str">
            <v/>
          </cell>
          <cell r="AX115" t="str">
            <v>3# CA 2 AWG (CA 1/0 AWG)</v>
          </cell>
          <cell r="AY115">
            <v>0.4461</v>
          </cell>
          <cell r="BA115" t="str">
            <v>3# CA 2 AWG</v>
          </cell>
          <cell r="BB115">
            <v>1.2</v>
          </cell>
        </row>
        <row r="116">
          <cell r="B116" t="str">
            <v>A015047804</v>
          </cell>
          <cell r="C116">
            <v>4352080</v>
          </cell>
          <cell r="D116" t="str">
            <v>MAZ ELETRICA FERRAGENS PINTURA LTDA</v>
          </cell>
          <cell r="E116">
            <v>7.2</v>
          </cell>
          <cell r="F116">
            <v>7.2</v>
          </cell>
          <cell r="G116">
            <v>42188</v>
          </cell>
          <cell r="H116" t="str">
            <v>JUL</v>
          </cell>
          <cell r="I116">
            <v>2015</v>
          </cell>
          <cell r="J116">
            <v>42191</v>
          </cell>
          <cell r="K116">
            <v>42191</v>
          </cell>
          <cell r="L116" t="str">
            <v>JUL</v>
          </cell>
          <cell r="M116">
            <v>2015</v>
          </cell>
          <cell r="N116" t="str">
            <v>-</v>
          </cell>
          <cell r="O116" t="str">
            <v>CANCELADO</v>
          </cell>
          <cell r="P116">
            <v>37</v>
          </cell>
          <cell r="Q116">
            <v>37</v>
          </cell>
          <cell r="R116" t="str">
            <v>Luiz Antônio</v>
          </cell>
          <cell r="S116" t="str">
            <v>APROVADO</v>
          </cell>
          <cell r="T116">
            <v>42228</v>
          </cell>
          <cell r="U116" t="str">
            <v>AGO</v>
          </cell>
          <cell r="V116">
            <v>2015</v>
          </cell>
          <cell r="W116" t="str">
            <v>NITERÓI</v>
          </cell>
          <cell r="X116" t="str">
            <v>NTD-010 R-0</v>
          </cell>
          <cell r="Y116" t="str">
            <v>MICRO</v>
          </cell>
          <cell r="Z116" t="str">
            <v>NÃO</v>
          </cell>
          <cell r="AA116" t="str">
            <v>BT - 2Ø</v>
          </cell>
          <cell r="AB116" t="str">
            <v>Comercial</v>
          </cell>
          <cell r="AC116" t="str">
            <v>ORDEM CANCELADA</v>
          </cell>
          <cell r="AD116" t="str">
            <v>-22.913908</v>
          </cell>
          <cell r="AE116" t="str">
            <v>-42.845197</v>
          </cell>
          <cell r="AF116" t="str">
            <v>SIM</v>
          </cell>
          <cell r="AG116" t="str">
            <v>-</v>
          </cell>
          <cell r="AH116" t="str">
            <v>AUTO</v>
          </cell>
          <cell r="AJ116" t="str">
            <v>24/11/2015</v>
          </cell>
          <cell r="AK116" t="str">
            <v>NOV</v>
          </cell>
          <cell r="AL116">
            <v>2015</v>
          </cell>
          <cell r="AM116" t="str">
            <v>Brasil Solair</v>
          </cell>
          <cell r="AN116" t="str">
            <v>Data de ligação remetida no controle da comercial na ordem errada</v>
          </cell>
          <cell r="AQ116">
            <v>1</v>
          </cell>
          <cell r="AR116" t="str">
            <v/>
          </cell>
          <cell r="AS116" t="str">
            <v>-</v>
          </cell>
          <cell r="AU116" t="str">
            <v>MAR01</v>
          </cell>
          <cell r="AV116" t="str">
            <v>NI39721</v>
          </cell>
          <cell r="AW116" t="str">
            <v/>
          </cell>
          <cell r="AX116" t="str">
            <v>3# PR 1kV 3x50(50)mm²AL</v>
          </cell>
          <cell r="AY116">
            <v>0.53900000000000003</v>
          </cell>
          <cell r="BA116" t="str">
            <v>3# CA 2 AWG</v>
          </cell>
          <cell r="BB116">
            <v>4.88</v>
          </cell>
        </row>
        <row r="117">
          <cell r="B117" t="str">
            <v>A015046058</v>
          </cell>
          <cell r="C117">
            <v>772697</v>
          </cell>
          <cell r="D117" t="str">
            <v>IZA DE CASTRO CORMACK</v>
          </cell>
          <cell r="E117">
            <v>0.43</v>
          </cell>
          <cell r="F117">
            <v>0.43</v>
          </cell>
          <cell r="G117">
            <v>42188</v>
          </cell>
          <cell r="H117" t="str">
            <v>JUL</v>
          </cell>
          <cell r="I117">
            <v>2015</v>
          </cell>
          <cell r="J117">
            <v>42191</v>
          </cell>
          <cell r="K117">
            <v>42191</v>
          </cell>
          <cell r="L117" t="str">
            <v>JUL</v>
          </cell>
          <cell r="M117">
            <v>2015</v>
          </cell>
          <cell r="N117" t="str">
            <v>-</v>
          </cell>
          <cell r="O117" t="str">
            <v>CONCLUÍDO</v>
          </cell>
          <cell r="P117">
            <v>37</v>
          </cell>
          <cell r="Q117">
            <v>37</v>
          </cell>
          <cell r="R117" t="str">
            <v>Luiz Antônio</v>
          </cell>
          <cell r="S117" t="str">
            <v>APROVADO</v>
          </cell>
          <cell r="T117">
            <v>42228</v>
          </cell>
          <cell r="U117" t="str">
            <v>AGO</v>
          </cell>
          <cell r="V117">
            <v>2015</v>
          </cell>
          <cell r="W117" t="str">
            <v>SÃO GONÇALO</v>
          </cell>
          <cell r="X117" t="str">
            <v>NTD-010 R-0</v>
          </cell>
          <cell r="Y117" t="str">
            <v>MICRO</v>
          </cell>
          <cell r="Z117" t="str">
            <v>NÃO</v>
          </cell>
          <cell r="AA117" t="str">
            <v>BT - 2Ø</v>
          </cell>
          <cell r="AB117" t="str">
            <v>Residencial</v>
          </cell>
          <cell r="AC117" t="str">
            <v>ORDEM FINALIZADA</v>
          </cell>
          <cell r="AD117" t="str">
            <v>-22.817901</v>
          </cell>
          <cell r="AE117" t="str">
            <v>-43.055230</v>
          </cell>
          <cell r="AF117" t="str">
            <v>AMPLIAÇÃO</v>
          </cell>
          <cell r="AG117">
            <v>42327</v>
          </cell>
          <cell r="AH117" t="str">
            <v>AUTO</v>
          </cell>
          <cell r="AJ117" t="str">
            <v>23/11/2015</v>
          </cell>
          <cell r="AK117" t="str">
            <v>NOV</v>
          </cell>
          <cell r="AL117">
            <v>2015</v>
          </cell>
          <cell r="AM117" t="str">
            <v>Joneson C de Azevedo</v>
          </cell>
          <cell r="AN117" t="str">
            <v>Ampliação</v>
          </cell>
          <cell r="AO117" t="str">
            <v>KIOCERA - KD250GH-4FB2</v>
          </cell>
          <cell r="AP117" t="str">
            <v>ENPHASE - M215-60-2LL-S22</v>
          </cell>
          <cell r="AQ117">
            <v>1</v>
          </cell>
          <cell r="AR117" t="str">
            <v/>
          </cell>
          <cell r="AS117">
            <v>143</v>
          </cell>
          <cell r="AU117" t="str">
            <v>GAB01</v>
          </cell>
          <cell r="AV117" t="str">
            <v>S251228</v>
          </cell>
          <cell r="AW117">
            <v>113</v>
          </cell>
          <cell r="AX117" t="str">
            <v>3# PR 1kV 3x95(50)mm²AL</v>
          </cell>
          <cell r="AY117">
            <v>0.13100000000000001</v>
          </cell>
          <cell r="BA117" t="str">
            <v>3# CA 2 AWG</v>
          </cell>
          <cell r="BB117">
            <v>4.3130838280954249</v>
          </cell>
        </row>
        <row r="118">
          <cell r="B118" t="str">
            <v>A015055364</v>
          </cell>
          <cell r="C118">
            <v>1590235</v>
          </cell>
          <cell r="D118" t="str">
            <v>ANGELA MARIA ROCHA</v>
          </cell>
          <cell r="E118">
            <v>7</v>
          </cell>
          <cell r="F118">
            <v>7</v>
          </cell>
          <cell r="G118">
            <v>42191</v>
          </cell>
          <cell r="H118" t="str">
            <v>JUL</v>
          </cell>
          <cell r="I118">
            <v>2015</v>
          </cell>
          <cell r="J118">
            <v>42191</v>
          </cell>
          <cell r="K118">
            <v>42191</v>
          </cell>
          <cell r="L118" t="str">
            <v>JUL</v>
          </cell>
          <cell r="M118">
            <v>2015</v>
          </cell>
          <cell r="N118" t="str">
            <v>-</v>
          </cell>
          <cell r="O118" t="str">
            <v>CONCLUÍDO</v>
          </cell>
          <cell r="P118">
            <v>21</v>
          </cell>
          <cell r="Q118">
            <v>21</v>
          </cell>
          <cell r="R118" t="str">
            <v>Luiz Antônio</v>
          </cell>
          <cell r="S118" t="str">
            <v>APROVADO</v>
          </cell>
          <cell r="T118">
            <v>42212</v>
          </cell>
          <cell r="U118" t="str">
            <v>JUL</v>
          </cell>
          <cell r="V118">
            <v>2015</v>
          </cell>
          <cell r="W118" t="str">
            <v>MAGÉ</v>
          </cell>
          <cell r="X118" t="str">
            <v>NTD-010 R-0</v>
          </cell>
          <cell r="Y118" t="str">
            <v>MICRO</v>
          </cell>
          <cell r="Z118" t="str">
            <v>NÃO</v>
          </cell>
          <cell r="AA118" t="str">
            <v>BT - 3Ø</v>
          </cell>
          <cell r="AB118" t="str">
            <v>Residencial</v>
          </cell>
          <cell r="AC118" t="str">
            <v>ORDEM FINALIZADA</v>
          </cell>
          <cell r="AD118" t="str">
            <v>-22.650255</v>
          </cell>
          <cell r="AE118" t="str">
            <v>-43.084308</v>
          </cell>
          <cell r="AF118" t="str">
            <v>SIM</v>
          </cell>
          <cell r="AG118">
            <v>42286</v>
          </cell>
          <cell r="AH118" t="str">
            <v>AUTO REM</v>
          </cell>
          <cell r="AI118" t="str">
            <v>1590235 / 1590232</v>
          </cell>
          <cell r="AJ118" t="str">
            <v>09/10/2015</v>
          </cell>
          <cell r="AK118" t="str">
            <v>OUT</v>
          </cell>
          <cell r="AL118">
            <v>2015</v>
          </cell>
          <cell r="AM118" t="str">
            <v>Marcelo O Orrico</v>
          </cell>
          <cell r="AO118" t="str">
            <v>Canadian - CS6P-250P</v>
          </cell>
          <cell r="AP118" t="str">
            <v>FRONIUS - IG PLUS 60 V-1</v>
          </cell>
          <cell r="AQ118">
            <v>1</v>
          </cell>
          <cell r="AR118" t="str">
            <v/>
          </cell>
          <cell r="AS118">
            <v>95</v>
          </cell>
          <cell r="AU118" t="str">
            <v>AVI03</v>
          </cell>
          <cell r="AV118" t="str">
            <v>MG80163</v>
          </cell>
          <cell r="AW118">
            <v>75</v>
          </cell>
          <cell r="AX118" t="str">
            <v>3# PR 1kV 3x50(50)mm²AL</v>
          </cell>
          <cell r="AY118">
            <v>0.6321</v>
          </cell>
          <cell r="BA118" t="str">
            <v>3# CA 2 AWG</v>
          </cell>
          <cell r="BB118">
            <v>18.693792663669456</v>
          </cell>
        </row>
        <row r="119">
          <cell r="B119" t="str">
            <v>A015021267</v>
          </cell>
          <cell r="C119">
            <v>5403226</v>
          </cell>
          <cell r="D119" t="str">
            <v>ROSANA CECIM RAMOS</v>
          </cell>
          <cell r="E119">
            <v>5</v>
          </cell>
          <cell r="F119">
            <v>5</v>
          </cell>
          <cell r="G119">
            <v>42184</v>
          </cell>
          <cell r="H119" t="str">
            <v>JUN</v>
          </cell>
          <cell r="I119">
            <v>2015</v>
          </cell>
          <cell r="J119">
            <v>42192</v>
          </cell>
          <cell r="K119">
            <v>42192</v>
          </cell>
          <cell r="L119" t="str">
            <v>JUL</v>
          </cell>
          <cell r="M119">
            <v>2015</v>
          </cell>
          <cell r="N119" t="str">
            <v>-</v>
          </cell>
          <cell r="O119" t="str">
            <v>CANCELADO</v>
          </cell>
          <cell r="P119">
            <v>20</v>
          </cell>
          <cell r="Q119">
            <v>20</v>
          </cell>
          <cell r="R119" t="str">
            <v>Luiz Antônio</v>
          </cell>
          <cell r="S119" t="str">
            <v>APROVADO</v>
          </cell>
          <cell r="T119">
            <v>42212</v>
          </cell>
          <cell r="U119" t="str">
            <v>JUL</v>
          </cell>
          <cell r="V119">
            <v>2015</v>
          </cell>
          <cell r="W119" t="str">
            <v>NITERÓI</v>
          </cell>
          <cell r="X119" t="str">
            <v>NTD-010 R-0</v>
          </cell>
          <cell r="Y119" t="str">
            <v>MICRO</v>
          </cell>
          <cell r="Z119" t="str">
            <v>NÃO</v>
          </cell>
          <cell r="AA119" t="str">
            <v>BT - 3Ø</v>
          </cell>
          <cell r="AB119" t="str">
            <v>Residencial</v>
          </cell>
          <cell r="AC119" t="str">
            <v>ORDEM CANCELADA</v>
          </cell>
          <cell r="AD119" t="str">
            <v>-22.718638</v>
          </cell>
          <cell r="AE119" t="str">
            <v>-42.686083</v>
          </cell>
          <cell r="AF119" t="str">
            <v>NÃO</v>
          </cell>
          <cell r="AG119" t="str">
            <v/>
          </cell>
          <cell r="AJ119" t="str">
            <v>18/05/2016</v>
          </cell>
          <cell r="AK119" t="str">
            <v>MAI</v>
          </cell>
          <cell r="AL119">
            <v>2016</v>
          </cell>
          <cell r="AM119" t="str">
            <v>Joseph Henri B S Alexandre</v>
          </cell>
          <cell r="AQ119">
            <v>1</v>
          </cell>
          <cell r="AR119" t="str">
            <v/>
          </cell>
          <cell r="AS119" t="str">
            <v>-</v>
          </cell>
          <cell r="AU119" t="str">
            <v>ZSL09</v>
          </cell>
          <cell r="AV119" t="str">
            <v>NI32757</v>
          </cell>
          <cell r="AW119">
            <v>30</v>
          </cell>
          <cell r="AX119" t="str">
            <v>3# PR 1kV 3x50(50)mm²AL</v>
          </cell>
          <cell r="AY119">
            <v>0.1</v>
          </cell>
          <cell r="BA119" t="str">
            <v>3# CA 2 AWG</v>
          </cell>
          <cell r="BB119">
            <v>3.3717439575575328</v>
          </cell>
        </row>
        <row r="120">
          <cell r="B120" t="str">
            <v>A015111831</v>
          </cell>
          <cell r="C120">
            <v>1978251</v>
          </cell>
          <cell r="D120" t="str">
            <v>PAULO ANTONIO LAYBER</v>
          </cell>
          <cell r="E120">
            <v>5</v>
          </cell>
          <cell r="F120">
            <v>5</v>
          </cell>
          <cell r="G120">
            <v>42200</v>
          </cell>
          <cell r="H120" t="str">
            <v>JUL</v>
          </cell>
          <cell r="I120">
            <v>2015</v>
          </cell>
          <cell r="J120">
            <v>42201</v>
          </cell>
          <cell r="K120">
            <v>42201</v>
          </cell>
          <cell r="L120" t="str">
            <v>JUL</v>
          </cell>
          <cell r="M120">
            <v>2015</v>
          </cell>
          <cell r="N120" t="str">
            <v>-</v>
          </cell>
          <cell r="O120" t="str">
            <v>CONCLUÍDO</v>
          </cell>
          <cell r="P120">
            <v>11</v>
          </cell>
          <cell r="Q120">
            <v>11</v>
          </cell>
          <cell r="R120" t="str">
            <v>Luiz Antônio</v>
          </cell>
          <cell r="S120" t="str">
            <v>APROVADO</v>
          </cell>
          <cell r="T120">
            <v>42212</v>
          </cell>
          <cell r="U120" t="str">
            <v>JUL</v>
          </cell>
          <cell r="V120">
            <v>2015</v>
          </cell>
          <cell r="W120" t="str">
            <v>MACAÉ</v>
          </cell>
          <cell r="X120" t="str">
            <v>NTD-010 R-0</v>
          </cell>
          <cell r="Y120" t="str">
            <v>MICRO</v>
          </cell>
          <cell r="Z120" t="str">
            <v>NÃO</v>
          </cell>
          <cell r="AA120" t="str">
            <v>BT - 3Ø</v>
          </cell>
          <cell r="AB120" t="str">
            <v>Residencial</v>
          </cell>
          <cell r="AC120" t="str">
            <v>ORDEM FINALIZADA</v>
          </cell>
          <cell r="AD120" t="str">
            <v>-22.391913</v>
          </cell>
          <cell r="AE120" t="str">
            <v>-41.791263</v>
          </cell>
          <cell r="AF120" t="str">
            <v>SIM</v>
          </cell>
          <cell r="AG120">
            <v>42340</v>
          </cell>
          <cell r="AH120" t="str">
            <v>AUTO</v>
          </cell>
          <cell r="AJ120" t="str">
            <v>03/12/2015</v>
          </cell>
          <cell r="AK120" t="str">
            <v>DEZ</v>
          </cell>
          <cell r="AL120">
            <v>2015</v>
          </cell>
          <cell r="AM120" t="str">
            <v>Henderson E Martins</v>
          </cell>
          <cell r="AO120" t="str">
            <v>YINGLI - YL250P-29b</v>
          </cell>
          <cell r="AP120" t="str">
            <v>SOLAR ENERGY - SE-TL5K</v>
          </cell>
          <cell r="AQ120">
            <v>1</v>
          </cell>
          <cell r="AR120" t="str">
            <v/>
          </cell>
          <cell r="AS120">
            <v>141</v>
          </cell>
          <cell r="AU120" t="str">
            <v>IBS05</v>
          </cell>
          <cell r="AV120" t="str">
            <v>MC25853</v>
          </cell>
          <cell r="AW120">
            <v>150</v>
          </cell>
          <cell r="AX120" t="str">
            <v>3# CU 70 mm² (CU 35 mm²)</v>
          </cell>
          <cell r="AY120">
            <v>0.50609999999999999</v>
          </cell>
          <cell r="BA120" t="str">
            <v>3# COMP 185</v>
          </cell>
          <cell r="BB120">
            <v>1.55</v>
          </cell>
        </row>
        <row r="121">
          <cell r="B121" t="str">
            <v>A015111898</v>
          </cell>
          <cell r="C121">
            <v>5074134</v>
          </cell>
          <cell r="D121" t="str">
            <v>QUADRADO MAGICO PAP E DECORACOES LTDA</v>
          </cell>
          <cell r="E121">
            <v>2</v>
          </cell>
          <cell r="F121" t="str">
            <v>0</v>
          </cell>
          <cell r="G121">
            <v>42200</v>
          </cell>
          <cell r="H121" t="str">
            <v>JUL</v>
          </cell>
          <cell r="I121">
            <v>2015</v>
          </cell>
          <cell r="J121">
            <v>42201</v>
          </cell>
          <cell r="K121">
            <v>42201</v>
          </cell>
          <cell r="L121" t="str">
            <v>JUL</v>
          </cell>
          <cell r="M121">
            <v>2015</v>
          </cell>
          <cell r="N121" t="str">
            <v>-</v>
          </cell>
          <cell r="O121" t="str">
            <v>CONCLUÍDO</v>
          </cell>
          <cell r="P121">
            <v>11</v>
          </cell>
          <cell r="Q121">
            <v>14</v>
          </cell>
          <cell r="R121" t="str">
            <v>Luiz Antônio</v>
          </cell>
          <cell r="S121" t="str">
            <v>REPROVADO</v>
          </cell>
          <cell r="T121">
            <v>42212</v>
          </cell>
          <cell r="U121" t="str">
            <v>JUL</v>
          </cell>
          <cell r="V121">
            <v>2015</v>
          </cell>
          <cell r="W121" t="str">
            <v>SÃO GONÇALO</v>
          </cell>
          <cell r="X121" t="str">
            <v>NTD-010 R-0</v>
          </cell>
          <cell r="Y121" t="str">
            <v>MICRO</v>
          </cell>
          <cell r="Z121" t="str">
            <v>NÃO</v>
          </cell>
          <cell r="AA121" t="str">
            <v>BT - 3Ø</v>
          </cell>
          <cell r="AB121" t="str">
            <v>Comercial</v>
          </cell>
          <cell r="AC121" t="str">
            <v>ORDEM FINALIZADA</v>
          </cell>
          <cell r="AD121" t="str">
            <v>-22.883608</v>
          </cell>
          <cell r="AE121" t="str">
            <v xml:space="preserve"> -42.440225</v>
          </cell>
          <cell r="AF121" t="str">
            <v>NÃO</v>
          </cell>
          <cell r="AH121" t="str">
            <v>AUTO</v>
          </cell>
          <cell r="AJ121" t="str">
            <v>14/03/2016</v>
          </cell>
          <cell r="AK121" t="str">
            <v>MAR</v>
          </cell>
          <cell r="AL121">
            <v>2016</v>
          </cell>
          <cell r="AM121" t="str">
            <v>Henderson E Martins</v>
          </cell>
          <cell r="AO121" t="str">
            <v>YINGLI - YL250P-29b</v>
          </cell>
          <cell r="AP121" t="str">
            <v>SOLAR ENERGY - SE-TL2K</v>
          </cell>
          <cell r="AQ121">
            <v>1</v>
          </cell>
          <cell r="AR121" t="str">
            <v/>
          </cell>
          <cell r="AS121">
            <v>243</v>
          </cell>
          <cell r="AT121" t="str">
            <v>Diagrama/Projeto</v>
          </cell>
          <cell r="AU121" t="str">
            <v>PDR04</v>
          </cell>
          <cell r="AV121" t="str">
            <v>S250970</v>
          </cell>
          <cell r="AW121" t="str">
            <v/>
          </cell>
          <cell r="AX121" t="str">
            <v>3# PR 1kV 3x95(50)mm²AL</v>
          </cell>
          <cell r="AY121">
            <v>0.41210000000000002</v>
          </cell>
          <cell r="BA121" t="str">
            <v>3# CA 2 AWG</v>
          </cell>
          <cell r="BB121">
            <v>2.44</v>
          </cell>
        </row>
        <row r="122">
          <cell r="B122" t="str">
            <v>A014663801</v>
          </cell>
          <cell r="C122">
            <v>5787448</v>
          </cell>
          <cell r="D122" t="str">
            <v>MOSEIS MIGUEL DA SILVA</v>
          </cell>
          <cell r="E122">
            <v>3</v>
          </cell>
          <cell r="F122">
            <v>3</v>
          </cell>
          <cell r="G122">
            <v>42116</v>
          </cell>
          <cell r="H122" t="str">
            <v>ABR</v>
          </cell>
          <cell r="I122">
            <v>2015</v>
          </cell>
          <cell r="J122">
            <v>42202</v>
          </cell>
          <cell r="K122">
            <v>42202</v>
          </cell>
          <cell r="L122" t="str">
            <v>JUL</v>
          </cell>
          <cell r="M122">
            <v>2015</v>
          </cell>
          <cell r="N122" t="str">
            <v>-</v>
          </cell>
          <cell r="O122" t="str">
            <v>CONCLUÍDO</v>
          </cell>
          <cell r="P122">
            <v>6</v>
          </cell>
          <cell r="Q122">
            <v>16</v>
          </cell>
          <cell r="R122" t="str">
            <v>Luiz Antônio</v>
          </cell>
          <cell r="S122" t="str">
            <v>APROVADO</v>
          </cell>
          <cell r="T122">
            <v>42208</v>
          </cell>
          <cell r="U122" t="str">
            <v>JUL</v>
          </cell>
          <cell r="V122">
            <v>2015</v>
          </cell>
          <cell r="W122" t="str">
            <v>NITERÓI</v>
          </cell>
          <cell r="X122" t="str">
            <v>ETA-020 R-1</v>
          </cell>
          <cell r="Y122" t="str">
            <v>MICRO</v>
          </cell>
          <cell r="Z122" t="str">
            <v>NÃO</v>
          </cell>
          <cell r="AA122" t="str">
            <v>BT - 3Ø</v>
          </cell>
          <cell r="AB122" t="str">
            <v>Residencial</v>
          </cell>
          <cell r="AC122" t="str">
            <v>ORDEM FINALIZADA</v>
          </cell>
          <cell r="AD122" t="str">
            <v>-22.793333</v>
          </cell>
          <cell r="AE122" t="str">
            <v>-43.031694</v>
          </cell>
          <cell r="AF122" t="str">
            <v>SIM</v>
          </cell>
          <cell r="AG122">
            <v>42282</v>
          </cell>
          <cell r="AH122" t="str">
            <v>AUTO</v>
          </cell>
          <cell r="AJ122" t="str">
            <v>05/10/2015</v>
          </cell>
          <cell r="AK122" t="str">
            <v>OUT</v>
          </cell>
          <cell r="AL122">
            <v>2015</v>
          </cell>
          <cell r="AM122" t="str">
            <v>Juseverck A L Junior</v>
          </cell>
          <cell r="AO122" t="str">
            <v>Canadian - CS6P-255P</v>
          </cell>
          <cell r="AP122" t="str">
            <v>ABB - PVI - 3.0- TL-OUTD-S</v>
          </cell>
          <cell r="AQ122">
            <v>2</v>
          </cell>
          <cell r="AR122" t="str">
            <v/>
          </cell>
          <cell r="AS122">
            <v>166</v>
          </cell>
          <cell r="AU122" t="str">
            <v>MAR01</v>
          </cell>
          <cell r="AV122" t="str">
            <v>NI17864</v>
          </cell>
          <cell r="AW122">
            <v>30</v>
          </cell>
          <cell r="AX122" t="str">
            <v>3# PR 1kV 3x95(70)mm²AL</v>
          </cell>
          <cell r="AY122">
            <v>0.111</v>
          </cell>
          <cell r="BA122" t="str">
            <v>3# CA 2 AWG</v>
          </cell>
          <cell r="BB122">
            <v>4.88</v>
          </cell>
        </row>
        <row r="123">
          <cell r="B123" t="str">
            <v>A014545044</v>
          </cell>
          <cell r="C123">
            <v>1864598</v>
          </cell>
          <cell r="D123" t="str">
            <v>BEATRIZ TOURINO WILMER</v>
          </cell>
          <cell r="E123">
            <v>1</v>
          </cell>
          <cell r="F123">
            <v>1</v>
          </cell>
          <cell r="G123">
            <v>42094</v>
          </cell>
          <cell r="H123" t="str">
            <v>MAR</v>
          </cell>
          <cell r="I123">
            <v>2015</v>
          </cell>
          <cell r="J123">
            <v>42202</v>
          </cell>
          <cell r="K123">
            <v>42202</v>
          </cell>
          <cell r="L123" t="str">
            <v>JUL</v>
          </cell>
          <cell r="M123">
            <v>2015</v>
          </cell>
          <cell r="N123" t="str">
            <v>-</v>
          </cell>
          <cell r="O123" t="str">
            <v>CONCLUÍDO</v>
          </cell>
          <cell r="P123">
            <v>6</v>
          </cell>
          <cell r="Q123">
            <v>11</v>
          </cell>
          <cell r="R123" t="str">
            <v>Luiz Antônio</v>
          </cell>
          <cell r="S123" t="str">
            <v>APROVADO</v>
          </cell>
          <cell r="T123">
            <v>42208</v>
          </cell>
          <cell r="U123" t="str">
            <v>JUL</v>
          </cell>
          <cell r="V123">
            <v>2015</v>
          </cell>
          <cell r="W123" t="str">
            <v>PETRÓPOLIS</v>
          </cell>
          <cell r="X123" t="str">
            <v>ETA-020 R-1</v>
          </cell>
          <cell r="Y123" t="str">
            <v>MICRO</v>
          </cell>
          <cell r="Z123" t="str">
            <v>NÃO</v>
          </cell>
          <cell r="AA123" t="str">
            <v>BT - 3Ø</v>
          </cell>
          <cell r="AB123" t="str">
            <v>Residencial</v>
          </cell>
          <cell r="AC123" t="str">
            <v>ORDEM FINALIZADA</v>
          </cell>
          <cell r="AD123" t="str">
            <v>-22.523911</v>
          </cell>
          <cell r="AE123" t="str">
            <v>-43.182611</v>
          </cell>
          <cell r="AF123" t="str">
            <v>SIM</v>
          </cell>
          <cell r="AG123">
            <v>42276</v>
          </cell>
          <cell r="AH123" t="str">
            <v>AUTO</v>
          </cell>
          <cell r="AJ123" t="str">
            <v>29/09/2015</v>
          </cell>
          <cell r="AK123" t="str">
            <v>SET</v>
          </cell>
          <cell r="AL123">
            <v>2015</v>
          </cell>
          <cell r="AM123" t="str">
            <v>Solstício</v>
          </cell>
          <cell r="AO123" t="str">
            <v>AXITEC - AC245P-156-60S</v>
          </cell>
          <cell r="AP123" t="str">
            <v>ABB - MICRO-0.25-I-OUTD-230</v>
          </cell>
          <cell r="AQ123">
            <v>2</v>
          </cell>
          <cell r="AR123" t="str">
            <v/>
          </cell>
          <cell r="AS123">
            <v>182</v>
          </cell>
          <cell r="AU123" t="str">
            <v>PAL03</v>
          </cell>
          <cell r="AV123" t="str">
            <v>P870524</v>
          </cell>
          <cell r="AW123">
            <v>113</v>
          </cell>
          <cell r="AX123" t="str">
            <v>3# PR 1kV 3x150(70)mm²AL</v>
          </cell>
          <cell r="AY123">
            <v>0.17100000000000001</v>
          </cell>
          <cell r="BA123" t="str">
            <v>3# CA 2 AWG (CU 16-1 FIO)</v>
          </cell>
          <cell r="BB123">
            <v>0.88</v>
          </cell>
        </row>
        <row r="124">
          <cell r="B124" t="str">
            <v>A014734968</v>
          </cell>
          <cell r="C124">
            <v>5887160</v>
          </cell>
          <cell r="D124" t="str">
            <v>LEOPOLDO GUILHERME LABORNA MATHIAS</v>
          </cell>
          <cell r="E124">
            <v>2.5</v>
          </cell>
          <cell r="F124">
            <v>2.5</v>
          </cell>
          <cell r="G124">
            <v>42131</v>
          </cell>
          <cell r="H124" t="str">
            <v>MAI</v>
          </cell>
          <cell r="I124">
            <v>2015</v>
          </cell>
          <cell r="J124">
            <v>42131</v>
          </cell>
          <cell r="K124">
            <v>42209</v>
          </cell>
          <cell r="L124" t="str">
            <v>JUL</v>
          </cell>
          <cell r="M124">
            <v>2015</v>
          </cell>
          <cell r="N124" t="str">
            <v>-</v>
          </cell>
          <cell r="O124" t="str">
            <v>CONCLUÍDO</v>
          </cell>
          <cell r="P124">
            <v>3</v>
          </cell>
          <cell r="Q124">
            <v>58</v>
          </cell>
          <cell r="R124" t="str">
            <v>Luiz Antônio</v>
          </cell>
          <cell r="S124" t="str">
            <v>APROVADO</v>
          </cell>
          <cell r="T124">
            <v>42212</v>
          </cell>
          <cell r="U124" t="str">
            <v>JUL</v>
          </cell>
          <cell r="V124">
            <v>2015</v>
          </cell>
          <cell r="W124" t="str">
            <v>ITAPERUNA</v>
          </cell>
          <cell r="X124" t="str">
            <v>ETA-020 R-1</v>
          </cell>
          <cell r="Y124" t="str">
            <v>MICRO</v>
          </cell>
          <cell r="Z124" t="str">
            <v>NÃO</v>
          </cell>
          <cell r="AA124" t="str">
            <v>BT - 2Ø</v>
          </cell>
          <cell r="AB124" t="str">
            <v>Residencial</v>
          </cell>
          <cell r="AC124" t="str">
            <v>ORDEM FINALIZADA</v>
          </cell>
          <cell r="AD124" t="str">
            <v>-21.143619</v>
          </cell>
          <cell r="AE124" t="str">
            <v>-41.683675</v>
          </cell>
          <cell r="AF124" t="str">
            <v>SIM</v>
          </cell>
          <cell r="AG124">
            <v>42264</v>
          </cell>
          <cell r="AH124" t="str">
            <v>AUTO</v>
          </cell>
          <cell r="AJ124" t="str">
            <v>17/09/2015</v>
          </cell>
          <cell r="AK124" t="str">
            <v>SET</v>
          </cell>
          <cell r="AL124">
            <v>2015</v>
          </cell>
          <cell r="AM124" t="str">
            <v>João B S Santos</v>
          </cell>
          <cell r="AO124" t="str">
            <v>YINGLI - YL255P-29b</v>
          </cell>
          <cell r="AP124" t="str">
            <v xml:space="preserve">INGECON INGETEAM SUN 2,5TL - </v>
          </cell>
          <cell r="AQ124">
            <v>2</v>
          </cell>
          <cell r="AR124" t="str">
            <v/>
          </cell>
          <cell r="AS124">
            <v>133</v>
          </cell>
          <cell r="AU124" t="str">
            <v>BOJ03</v>
          </cell>
          <cell r="AV124" t="str">
            <v>IT12053</v>
          </cell>
          <cell r="AW124">
            <v>150</v>
          </cell>
          <cell r="AX124" t="str">
            <v>3# CA 1/0 AWG (CA 1/0 AWG)</v>
          </cell>
          <cell r="AY124">
            <v>0.56899999999999995</v>
          </cell>
          <cell r="BA124" t="str">
            <v>1# CA 4 AWG</v>
          </cell>
          <cell r="BB124">
            <v>29.581286416577345</v>
          </cell>
        </row>
        <row r="125">
          <cell r="B125" t="str">
            <v>A015182090</v>
          </cell>
          <cell r="C125">
            <v>5733533</v>
          </cell>
          <cell r="D125" t="str">
            <v>MARIA INES GUIMARAES COELHO</v>
          </cell>
          <cell r="E125">
            <v>3</v>
          </cell>
          <cell r="F125">
            <v>3</v>
          </cell>
          <cell r="G125">
            <v>42213</v>
          </cell>
          <cell r="H125" t="str">
            <v>JUL</v>
          </cell>
          <cell r="I125">
            <v>2015</v>
          </cell>
          <cell r="J125">
            <v>42215</v>
          </cell>
          <cell r="K125">
            <v>42215</v>
          </cell>
          <cell r="L125" t="str">
            <v>JUL</v>
          </cell>
          <cell r="M125">
            <v>2015</v>
          </cell>
          <cell r="N125" t="str">
            <v>-</v>
          </cell>
          <cell r="O125" t="str">
            <v>CONCLUÍDO</v>
          </cell>
          <cell r="P125">
            <v>19</v>
          </cell>
          <cell r="Q125">
            <v>19</v>
          </cell>
          <cell r="R125" t="str">
            <v>Luiz Antônio</v>
          </cell>
          <cell r="S125" t="str">
            <v>APROVADO</v>
          </cell>
          <cell r="T125">
            <v>42234</v>
          </cell>
          <cell r="U125" t="str">
            <v>AGO</v>
          </cell>
          <cell r="V125">
            <v>2015</v>
          </cell>
          <cell r="W125" t="str">
            <v>CABO FRIO</v>
          </cell>
          <cell r="X125" t="str">
            <v>NTD-010 R-0</v>
          </cell>
          <cell r="Y125" t="str">
            <v>MICRO</v>
          </cell>
          <cell r="Z125" t="str">
            <v>NÃO</v>
          </cell>
          <cell r="AA125" t="str">
            <v>BT - 3Ø</v>
          </cell>
          <cell r="AB125" t="str">
            <v>Residencial</v>
          </cell>
          <cell r="AC125" t="str">
            <v>ORDEM FINALIZADA</v>
          </cell>
          <cell r="AD125" t="str">
            <v>-22.884067</v>
          </cell>
          <cell r="AE125" t="str">
            <v>-42.031923</v>
          </cell>
          <cell r="AF125" t="str">
            <v>SIM</v>
          </cell>
          <cell r="AG125">
            <v>42280</v>
          </cell>
          <cell r="AH125" t="str">
            <v>AUTO</v>
          </cell>
          <cell r="AJ125" t="str">
            <v>03/10/2015</v>
          </cell>
          <cell r="AK125" t="str">
            <v>OUT</v>
          </cell>
          <cell r="AL125">
            <v>2015</v>
          </cell>
          <cell r="AM125" t="str">
            <v>Joneson C de Azevedo</v>
          </cell>
          <cell r="AO125" t="str">
            <v>Canadian - CS6P-255P</v>
          </cell>
          <cell r="AP125" t="str">
            <v>PHB - PHB3000-SS</v>
          </cell>
          <cell r="AQ125">
            <v>1</v>
          </cell>
          <cell r="AR125" t="str">
            <v/>
          </cell>
          <cell r="AS125">
            <v>67</v>
          </cell>
          <cell r="AU125" t="str">
            <v>CAF03</v>
          </cell>
          <cell r="AV125" t="str">
            <v>CF46786</v>
          </cell>
          <cell r="AW125" t="str">
            <v/>
          </cell>
          <cell r="AX125" t="str">
            <v>3# BT SDE</v>
          </cell>
          <cell r="AY125">
            <v>2E-3</v>
          </cell>
          <cell r="BA125" t="str">
            <v>3# CU 35 mm²</v>
          </cell>
          <cell r="BB125">
            <v>2.7830384441528362</v>
          </cell>
        </row>
        <row r="126">
          <cell r="B126" t="str">
            <v>A015111898</v>
          </cell>
          <cell r="C126">
            <v>5074134</v>
          </cell>
          <cell r="D126" t="str">
            <v>QUADRADO MAGICO PAP E DECORACOES LTDA</v>
          </cell>
          <cell r="E126">
            <v>2</v>
          </cell>
          <cell r="F126">
            <v>2</v>
          </cell>
          <cell r="G126">
            <v>42200</v>
          </cell>
          <cell r="H126" t="str">
            <v>JUL</v>
          </cell>
          <cell r="I126">
            <v>2015</v>
          </cell>
          <cell r="J126">
            <v>42216</v>
          </cell>
          <cell r="K126">
            <v>42216</v>
          </cell>
          <cell r="L126" t="str">
            <v>JUL</v>
          </cell>
          <cell r="M126">
            <v>2015</v>
          </cell>
          <cell r="N126" t="str">
            <v>-</v>
          </cell>
          <cell r="O126" t="str">
            <v>CONCLUÍDO</v>
          </cell>
          <cell r="P126">
            <v>3</v>
          </cell>
          <cell r="Q126">
            <v>14</v>
          </cell>
          <cell r="R126" t="str">
            <v>Luiz Antônio</v>
          </cell>
          <cell r="S126" t="str">
            <v>APROVADO</v>
          </cell>
          <cell r="T126">
            <v>42219</v>
          </cell>
          <cell r="U126" t="str">
            <v>AGO</v>
          </cell>
          <cell r="V126">
            <v>2015</v>
          </cell>
          <cell r="W126" t="str">
            <v>SÃO GONÇALO</v>
          </cell>
          <cell r="X126" t="str">
            <v>NTD-010 R-0</v>
          </cell>
          <cell r="Y126" t="str">
            <v>MICRO</v>
          </cell>
          <cell r="Z126" t="str">
            <v>NÃO</v>
          </cell>
          <cell r="AA126" t="str">
            <v>BT - 3Ø</v>
          </cell>
          <cell r="AB126" t="str">
            <v>Comercial</v>
          </cell>
          <cell r="AC126" t="str">
            <v>ORDEM FINALIZADA</v>
          </cell>
          <cell r="AD126" t="str">
            <v>-22.883608</v>
          </cell>
          <cell r="AE126" t="str">
            <v xml:space="preserve"> -42.440225</v>
          </cell>
          <cell r="AF126" t="str">
            <v>SIM</v>
          </cell>
          <cell r="AG126">
            <v>42418</v>
          </cell>
          <cell r="AH126" t="str">
            <v>AUTO</v>
          </cell>
          <cell r="AJ126" t="str">
            <v>14/03/2016</v>
          </cell>
          <cell r="AK126" t="str">
            <v>MAR</v>
          </cell>
          <cell r="AL126">
            <v>2016</v>
          </cell>
          <cell r="AM126" t="str">
            <v>Henderson E Martins</v>
          </cell>
          <cell r="AO126" t="str">
            <v>YINGLI - YL250P-29b</v>
          </cell>
          <cell r="AP126" t="str">
            <v>SOLAR ENERGY - SE-TL2K</v>
          </cell>
          <cell r="AQ126">
            <v>2</v>
          </cell>
          <cell r="AR126" t="str">
            <v/>
          </cell>
          <cell r="AS126">
            <v>243</v>
          </cell>
          <cell r="AU126" t="str">
            <v>PDR04</v>
          </cell>
          <cell r="AV126" t="str">
            <v>S250970</v>
          </cell>
          <cell r="AW126" t="str">
            <v/>
          </cell>
          <cell r="AX126" t="str">
            <v>3# PR 1kV 3x95(50)mm²AL</v>
          </cell>
          <cell r="AY126">
            <v>0.41210000000000002</v>
          </cell>
          <cell r="BA126" t="str">
            <v>3# CA 2 AWG</v>
          </cell>
          <cell r="BB126">
            <v>2.44</v>
          </cell>
        </row>
        <row r="127">
          <cell r="B127" t="str">
            <v>A015222487</v>
          </cell>
          <cell r="C127">
            <v>5717257</v>
          </cell>
          <cell r="D127" t="str">
            <v>LUCAS ROXO TECKEMEIER</v>
          </cell>
          <cell r="E127">
            <v>2.5</v>
          </cell>
          <cell r="F127" t="str">
            <v>0</v>
          </cell>
          <cell r="G127">
            <v>42220</v>
          </cell>
          <cell r="H127" t="str">
            <v>AGO</v>
          </cell>
          <cell r="I127">
            <v>2015</v>
          </cell>
          <cell r="J127">
            <v>42220</v>
          </cell>
          <cell r="K127">
            <v>42220</v>
          </cell>
          <cell r="L127" t="str">
            <v>AGO</v>
          </cell>
          <cell r="M127">
            <v>2015</v>
          </cell>
          <cell r="N127" t="str">
            <v>-</v>
          </cell>
          <cell r="O127" t="str">
            <v>CONCLUÍDO</v>
          </cell>
          <cell r="P127">
            <v>24</v>
          </cell>
          <cell r="Q127">
            <v>48</v>
          </cell>
          <cell r="R127" t="str">
            <v>Luiz Antônio</v>
          </cell>
          <cell r="S127" t="str">
            <v>REPROVADO</v>
          </cell>
          <cell r="T127">
            <v>42244</v>
          </cell>
          <cell r="U127" t="str">
            <v>AGO</v>
          </cell>
          <cell r="V127">
            <v>2015</v>
          </cell>
          <cell r="W127" t="str">
            <v>MACAÉ</v>
          </cell>
          <cell r="X127" t="str">
            <v>NTD-010 R-0</v>
          </cell>
          <cell r="Y127" t="str">
            <v>MICRO</v>
          </cell>
          <cell r="Z127" t="str">
            <v>NÃO</v>
          </cell>
          <cell r="AA127" t="str">
            <v>BT - 2Ø</v>
          </cell>
          <cell r="AB127" t="str">
            <v>Residencial</v>
          </cell>
          <cell r="AC127" t="str">
            <v>ORDEM FINALIZADA</v>
          </cell>
          <cell r="AD127" t="str">
            <v>-22.407000</v>
          </cell>
          <cell r="AE127" t="str">
            <v>-41.834943</v>
          </cell>
          <cell r="AF127" t="str">
            <v>NÃO</v>
          </cell>
          <cell r="AH127" t="str">
            <v>AUTO</v>
          </cell>
          <cell r="AJ127" t="str">
            <v>09/11/2015</v>
          </cell>
          <cell r="AK127" t="str">
            <v>NOV</v>
          </cell>
          <cell r="AL127">
            <v>2015</v>
          </cell>
          <cell r="AM127" t="str">
            <v>Pedro A Vezzali</v>
          </cell>
          <cell r="AO127" t="str">
            <v>YINGLI - YL250P-29b</v>
          </cell>
          <cell r="AP127" t="str">
            <v>GINLONG - SOLIS 4K 2G</v>
          </cell>
          <cell r="AQ127">
            <v>1</v>
          </cell>
          <cell r="AR127" t="str">
            <v/>
          </cell>
          <cell r="AS127">
            <v>97</v>
          </cell>
          <cell r="AT127" t="str">
            <v>Formulário de SA + Diagrama/Projeto + Coordenadas Geográficas/PS</v>
          </cell>
          <cell r="AU127" t="str">
            <v>IBS02</v>
          </cell>
          <cell r="AV127" t="str">
            <v>MC25898</v>
          </cell>
          <cell r="AW127">
            <v>75</v>
          </cell>
          <cell r="AX127" t="str">
            <v>3# PR 1kV 3x95(50)mm²AL</v>
          </cell>
          <cell r="AY127">
            <v>0.66100000000000003</v>
          </cell>
          <cell r="BA127" t="str">
            <v>3# COMP 50</v>
          </cell>
          <cell r="BB127">
            <v>6.4</v>
          </cell>
        </row>
        <row r="128">
          <cell r="B128" t="str">
            <v>A015223259</v>
          </cell>
          <cell r="C128">
            <v>5167629</v>
          </cell>
          <cell r="D128" t="str">
            <v>ANE ESPOSTI RANGEL BASTOS</v>
          </cell>
          <cell r="E128">
            <v>5.52</v>
          </cell>
          <cell r="F128">
            <v>5.52</v>
          </cell>
          <cell r="G128">
            <v>42220</v>
          </cell>
          <cell r="H128" t="str">
            <v>AGO</v>
          </cell>
          <cell r="I128">
            <v>2015</v>
          </cell>
          <cell r="J128">
            <v>42221</v>
          </cell>
          <cell r="K128">
            <v>42221</v>
          </cell>
          <cell r="L128" t="str">
            <v>AGO</v>
          </cell>
          <cell r="M128">
            <v>2015</v>
          </cell>
          <cell r="N128" t="str">
            <v>-</v>
          </cell>
          <cell r="O128" t="str">
            <v>CANCELADO</v>
          </cell>
          <cell r="P128">
            <v>19</v>
          </cell>
          <cell r="Q128">
            <v>19</v>
          </cell>
          <cell r="R128" t="str">
            <v>Luiz Antônio</v>
          </cell>
          <cell r="S128" t="str">
            <v>REPROVADO</v>
          </cell>
          <cell r="T128">
            <v>42240</v>
          </cell>
          <cell r="U128" t="str">
            <v>AGO</v>
          </cell>
          <cell r="V128">
            <v>2015</v>
          </cell>
          <cell r="W128" t="str">
            <v>ITAPERUNA</v>
          </cell>
          <cell r="X128" t="str">
            <v>NTD-010 R-0</v>
          </cell>
          <cell r="Y128" t="str">
            <v>MICRO</v>
          </cell>
          <cell r="Z128" t="str">
            <v>NÃO</v>
          </cell>
          <cell r="AA128" t="str">
            <v>BT - 3Ø</v>
          </cell>
          <cell r="AB128" t="str">
            <v>Residencial</v>
          </cell>
          <cell r="AC128" t="str">
            <v>ORDEM CANCELADA</v>
          </cell>
          <cell r="AD128" t="str">
            <v>-22.712305</v>
          </cell>
          <cell r="AE128" t="str">
            <v xml:space="preserve"> -42.674666</v>
          </cell>
          <cell r="AF128" t="str">
            <v>NÃO</v>
          </cell>
          <cell r="AJ128" t="str">
            <v>06/10/2015</v>
          </cell>
          <cell r="AK128" t="str">
            <v>OUT</v>
          </cell>
          <cell r="AL128">
            <v>2015</v>
          </cell>
          <cell r="AM128" t="str">
            <v>João B S Santos</v>
          </cell>
          <cell r="AQ128">
            <v>1</v>
          </cell>
          <cell r="AR128" t="str">
            <v/>
          </cell>
          <cell r="AS128" t="str">
            <v>-</v>
          </cell>
          <cell r="AT128" t="str">
            <v>Formulário de SA + Diagrama/Projeto + Coordenadas Geográficas/PS</v>
          </cell>
          <cell r="AU128" t="str">
            <v>ITR06</v>
          </cell>
          <cell r="AV128" t="str">
            <v>IT10717</v>
          </cell>
          <cell r="AW128">
            <v>75</v>
          </cell>
          <cell r="AX128" t="str">
            <v>3# CA 1/0 AWG (CA 2 AWG)</v>
          </cell>
          <cell r="AY128">
            <v>0.35810000000000003</v>
          </cell>
          <cell r="BA128" t="str">
            <v>3# CA 2 AWG</v>
          </cell>
          <cell r="BB128">
            <v>5.92</v>
          </cell>
        </row>
        <row r="129">
          <cell r="B129" t="str">
            <v>A015189535</v>
          </cell>
          <cell r="C129">
            <v>5297896</v>
          </cell>
          <cell r="D129" t="str">
            <v>PEDRO EMILIO BOQUIMPANI COSTA</v>
          </cell>
          <cell r="E129">
            <v>1.5</v>
          </cell>
          <cell r="F129">
            <v>1.5</v>
          </cell>
          <cell r="G129">
            <v>42214</v>
          </cell>
          <cell r="H129" t="str">
            <v>JUL</v>
          </cell>
          <cell r="I129">
            <v>2015</v>
          </cell>
          <cell r="J129">
            <v>42222</v>
          </cell>
          <cell r="K129">
            <v>42222</v>
          </cell>
          <cell r="L129" t="str">
            <v>AGO</v>
          </cell>
          <cell r="M129">
            <v>2015</v>
          </cell>
          <cell r="N129" t="str">
            <v>-</v>
          </cell>
          <cell r="O129" t="str">
            <v>CONCLUÍDO</v>
          </cell>
          <cell r="P129">
            <v>18</v>
          </cell>
          <cell r="Q129">
            <v>18</v>
          </cell>
          <cell r="R129" t="str">
            <v>Luiz Antônio</v>
          </cell>
          <cell r="S129" t="str">
            <v>APROVADO</v>
          </cell>
          <cell r="T129">
            <v>42240</v>
          </cell>
          <cell r="U129" t="str">
            <v>AGO</v>
          </cell>
          <cell r="V129">
            <v>2015</v>
          </cell>
          <cell r="W129" t="str">
            <v>NITERÓI</v>
          </cell>
          <cell r="X129" t="str">
            <v>NTD-010 R-0</v>
          </cell>
          <cell r="Y129" t="str">
            <v>MICRO</v>
          </cell>
          <cell r="Z129" t="str">
            <v>NÃO</v>
          </cell>
          <cell r="AA129" t="str">
            <v>BT - 3Ø</v>
          </cell>
          <cell r="AB129" t="str">
            <v>Residencial</v>
          </cell>
          <cell r="AC129" t="str">
            <v>ORDEM FINALIZADA</v>
          </cell>
          <cell r="AD129" t="str">
            <v>-22.902358</v>
          </cell>
          <cell r="AE129" t="str">
            <v>-43.103330</v>
          </cell>
          <cell r="AF129" t="str">
            <v>SIM</v>
          </cell>
          <cell r="AG129">
            <v>42298</v>
          </cell>
          <cell r="AH129" t="str">
            <v>AUTO</v>
          </cell>
          <cell r="AJ129" t="str">
            <v>21/10/2015</v>
          </cell>
          <cell r="AK129" t="str">
            <v>OUT</v>
          </cell>
          <cell r="AL129">
            <v>2015</v>
          </cell>
          <cell r="AM129" t="str">
            <v>Enel Soluções</v>
          </cell>
          <cell r="AO129" t="str">
            <v>YINGLI - YL250P-29b</v>
          </cell>
          <cell r="AP129" t="str">
            <v>FRONIUS - GALVO 2.0-1</v>
          </cell>
          <cell r="AQ129">
            <v>1</v>
          </cell>
          <cell r="AR129" t="str">
            <v/>
          </cell>
          <cell r="AS129">
            <v>84</v>
          </cell>
          <cell r="AU129" t="str">
            <v>ING08</v>
          </cell>
          <cell r="AV129" t="str">
            <v>N761315</v>
          </cell>
          <cell r="AW129">
            <v>75</v>
          </cell>
          <cell r="AX129" t="str">
            <v>3# BT SDE</v>
          </cell>
          <cell r="AY129">
            <v>4.3099999999999999E-2</v>
          </cell>
          <cell r="BA129" t="str">
            <v>3# CA 336,4 MCM</v>
          </cell>
          <cell r="BB129">
            <v>0.56999999999999995</v>
          </cell>
        </row>
        <row r="130">
          <cell r="B130" t="str">
            <v>A015219417</v>
          </cell>
          <cell r="C130">
            <v>3941217</v>
          </cell>
          <cell r="D130" t="str">
            <v>GABRIELA BOCCASIUS STEIN DE AZEVEDO</v>
          </cell>
          <cell r="E130">
            <v>1.6</v>
          </cell>
          <cell r="F130" t="str">
            <v>0</v>
          </cell>
          <cell r="G130">
            <v>42220</v>
          </cell>
          <cell r="H130" t="str">
            <v>AGO</v>
          </cell>
          <cell r="I130">
            <v>2015</v>
          </cell>
          <cell r="J130">
            <v>42222</v>
          </cell>
          <cell r="K130">
            <v>42222</v>
          </cell>
          <cell r="L130" t="str">
            <v>AGO</v>
          </cell>
          <cell r="M130">
            <v>2015</v>
          </cell>
          <cell r="N130" t="str">
            <v>-</v>
          </cell>
          <cell r="O130" t="str">
            <v>CONCLUÍDO</v>
          </cell>
          <cell r="P130">
            <v>22</v>
          </cell>
          <cell r="Q130">
            <v>36</v>
          </cell>
          <cell r="R130" t="str">
            <v>Luiz Antônio</v>
          </cell>
          <cell r="S130" t="str">
            <v>REPROVADO</v>
          </cell>
          <cell r="T130">
            <v>42244</v>
          </cell>
          <cell r="U130" t="str">
            <v>AGO</v>
          </cell>
          <cell r="V130">
            <v>2015</v>
          </cell>
          <cell r="W130" t="str">
            <v>MACAÉ</v>
          </cell>
          <cell r="X130" t="str">
            <v>NTD-010 R-0</v>
          </cell>
          <cell r="Y130" t="str">
            <v>MICRO</v>
          </cell>
          <cell r="Z130" t="str">
            <v>NÃO</v>
          </cell>
          <cell r="AA130" t="str">
            <v>BT - 3Ø</v>
          </cell>
          <cell r="AB130" t="str">
            <v>Residencial</v>
          </cell>
          <cell r="AC130" t="str">
            <v>ORDEM FINALIZADA</v>
          </cell>
          <cell r="AD130" t="str">
            <v>-22.865648</v>
          </cell>
          <cell r="AE130" t="str">
            <v>-42.309877</v>
          </cell>
          <cell r="AF130" t="str">
            <v>NÃO</v>
          </cell>
          <cell r="AH130" t="str">
            <v>AUTO</v>
          </cell>
          <cell r="AJ130" t="str">
            <v>06/01/2016</v>
          </cell>
          <cell r="AK130" t="str">
            <v>JAN</v>
          </cell>
          <cell r="AL130">
            <v>2016</v>
          </cell>
          <cell r="AM130" t="str">
            <v>Energia Própria</v>
          </cell>
          <cell r="AO130" t="str">
            <v xml:space="preserve">Chinaland Solar Energy Co., Ltd. - </v>
          </cell>
          <cell r="AP130" t="str">
            <v>B&amp;B POWER - SF1600TL</v>
          </cell>
          <cell r="AQ130">
            <v>1</v>
          </cell>
          <cell r="AR130" t="str">
            <v/>
          </cell>
          <cell r="AS130">
            <v>155</v>
          </cell>
          <cell r="AT130" t="str">
            <v>Formulário de SA + Diagrama/Projeto + Coordenadas Geográficas/PS +  Outros</v>
          </cell>
          <cell r="AU130" t="str">
            <v>RDO05</v>
          </cell>
          <cell r="AV130" t="str">
            <v>M465332</v>
          </cell>
          <cell r="AW130">
            <v>150</v>
          </cell>
          <cell r="AX130" t="str">
            <v>3# PR 1kV 3x95(50)mm²AL</v>
          </cell>
          <cell r="AY130">
            <v>0.67200000000000004</v>
          </cell>
          <cell r="BA130" t="str">
            <v>3# CU 35 mm²</v>
          </cell>
          <cell r="BB130">
            <v>4.6382338094464997</v>
          </cell>
        </row>
        <row r="131">
          <cell r="B131" t="str">
            <v>A014602739</v>
          </cell>
          <cell r="C131">
            <v>5016221</v>
          </cell>
          <cell r="D131" t="str">
            <v>COND VIVERDE I</v>
          </cell>
          <cell r="E131">
            <v>9</v>
          </cell>
          <cell r="F131">
            <v>9</v>
          </cell>
          <cell r="G131">
            <v>42104</v>
          </cell>
          <cell r="H131" t="str">
            <v>ABR</v>
          </cell>
          <cell r="I131">
            <v>2015</v>
          </cell>
          <cell r="J131">
            <v>42223</v>
          </cell>
          <cell r="K131">
            <v>42223</v>
          </cell>
          <cell r="L131" t="str">
            <v>AGO</v>
          </cell>
          <cell r="M131">
            <v>2015</v>
          </cell>
          <cell r="N131" t="str">
            <v>-</v>
          </cell>
          <cell r="O131" t="str">
            <v>CONCLUÍDO</v>
          </cell>
          <cell r="P131">
            <v>5</v>
          </cell>
          <cell r="Q131">
            <v>51</v>
          </cell>
          <cell r="R131" t="str">
            <v>Luiz Antônio</v>
          </cell>
          <cell r="S131" t="str">
            <v>APROVADO</v>
          </cell>
          <cell r="T131">
            <v>42228</v>
          </cell>
          <cell r="U131" t="str">
            <v>AGO</v>
          </cell>
          <cell r="V131">
            <v>2015</v>
          </cell>
          <cell r="W131" t="str">
            <v>MACAÉ</v>
          </cell>
          <cell r="X131" t="str">
            <v>ETA-020 R-1</v>
          </cell>
          <cell r="Y131" t="str">
            <v>MICRO</v>
          </cell>
          <cell r="Z131" t="str">
            <v>NÃO</v>
          </cell>
          <cell r="AA131" t="str">
            <v>BT - 3Ø</v>
          </cell>
          <cell r="AB131" t="str">
            <v>Residencial</v>
          </cell>
          <cell r="AC131" t="str">
            <v>ORDEM FINALIZADA</v>
          </cell>
          <cell r="AD131" t="str">
            <v>-22.510276</v>
          </cell>
          <cell r="AE131" t="str">
            <v>-41.937322</v>
          </cell>
          <cell r="AF131" t="str">
            <v>SIM</v>
          </cell>
          <cell r="AG131">
            <v>42283</v>
          </cell>
          <cell r="AH131" t="str">
            <v>AUTO</v>
          </cell>
          <cell r="AJ131" t="str">
            <v>07/10/2015</v>
          </cell>
          <cell r="AK131" t="str">
            <v>OUT</v>
          </cell>
          <cell r="AL131">
            <v>2015</v>
          </cell>
          <cell r="AM131" t="str">
            <v>Maurício R Medeiros</v>
          </cell>
          <cell r="AO131" t="str">
            <v>SUNEDISON - Silvantis 275Wp</v>
          </cell>
          <cell r="AP131" t="str">
            <v>FRONIUS - IG PLUS 150 V-1</v>
          </cell>
          <cell r="AQ131">
            <v>2</v>
          </cell>
          <cell r="AR131" t="str">
            <v/>
          </cell>
          <cell r="AS131">
            <v>180</v>
          </cell>
          <cell r="AU131" t="str">
            <v>RDO03</v>
          </cell>
          <cell r="AV131" t="str">
            <v>M465226</v>
          </cell>
          <cell r="AW131">
            <v>30</v>
          </cell>
          <cell r="AX131" t="str">
            <v>3# BT SDE</v>
          </cell>
          <cell r="AY131">
            <v>0.21309999999999998</v>
          </cell>
          <cell r="BA131" t="str">
            <v>3# CU 35 mm²</v>
          </cell>
          <cell r="BB131">
            <v>4.8001953095911833</v>
          </cell>
        </row>
        <row r="132">
          <cell r="B132" t="str">
            <v>A015047570</v>
          </cell>
          <cell r="C132">
            <v>5974804</v>
          </cell>
          <cell r="D132" t="str">
            <v>MULTIFARMA DROGARIA E PERFUMARIA</v>
          </cell>
          <cell r="E132">
            <v>7.2</v>
          </cell>
          <cell r="F132">
            <v>7.2</v>
          </cell>
          <cell r="G132">
            <v>42188</v>
          </cell>
          <cell r="H132" t="str">
            <v>JUL</v>
          </cell>
          <cell r="I132">
            <v>2015</v>
          </cell>
          <cell r="J132">
            <v>42226</v>
          </cell>
          <cell r="K132">
            <v>42226</v>
          </cell>
          <cell r="L132" t="str">
            <v>AGO</v>
          </cell>
          <cell r="M132">
            <v>2015</v>
          </cell>
          <cell r="N132" t="str">
            <v>-</v>
          </cell>
          <cell r="O132" t="str">
            <v>CONCLUÍDO</v>
          </cell>
          <cell r="P132">
            <v>17</v>
          </cell>
          <cell r="Q132">
            <v>45</v>
          </cell>
          <cell r="R132" t="str">
            <v>Luiz Antônio</v>
          </cell>
          <cell r="S132" t="str">
            <v>APROVADO</v>
          </cell>
          <cell r="T132">
            <v>42243</v>
          </cell>
          <cell r="U132" t="str">
            <v>AGO</v>
          </cell>
          <cell r="V132">
            <v>2015</v>
          </cell>
          <cell r="W132" t="str">
            <v>SÃO GONÇALO</v>
          </cell>
          <cell r="X132" t="str">
            <v>NTD-010 R-0</v>
          </cell>
          <cell r="Y132" t="str">
            <v>MICRO</v>
          </cell>
          <cell r="Z132" t="str">
            <v>NÃO</v>
          </cell>
          <cell r="AA132" t="str">
            <v>BT - 3Ø</v>
          </cell>
          <cell r="AB132" t="str">
            <v>Comercial</v>
          </cell>
          <cell r="AC132" t="str">
            <v>ORDEM FINALIZADA</v>
          </cell>
          <cell r="AD132" t="str">
            <v>-22.824969</v>
          </cell>
          <cell r="AE132" t="str">
            <v>-43.069202</v>
          </cell>
          <cell r="AF132" t="str">
            <v>SIM</v>
          </cell>
          <cell r="AG132">
            <v>42381</v>
          </cell>
          <cell r="AH132" t="str">
            <v>AUTO</v>
          </cell>
          <cell r="AJ132" t="str">
            <v>13/01/2016</v>
          </cell>
          <cell r="AK132" t="str">
            <v>JAN</v>
          </cell>
          <cell r="AL132">
            <v>2016</v>
          </cell>
          <cell r="AM132" t="str">
            <v>Brasil Solair</v>
          </cell>
          <cell r="AO132" t="str">
            <v>Brasil Solair - BS240-WP3</v>
          </cell>
          <cell r="AP132" t="str">
            <v>SAJ - SUNUNO TL5K</v>
          </cell>
          <cell r="AQ132">
            <v>2</v>
          </cell>
          <cell r="AR132" t="str">
            <v/>
          </cell>
          <cell r="AS132">
            <v>194</v>
          </cell>
          <cell r="AU132" t="str">
            <v>GAB02</v>
          </cell>
          <cell r="AV132" t="str">
            <v>S220675</v>
          </cell>
          <cell r="AW132" t="str">
            <v/>
          </cell>
          <cell r="AX132" t="str">
            <v>3# PR 1kV 3x50(50)mm²AL</v>
          </cell>
          <cell r="AY132">
            <v>0.1011</v>
          </cell>
          <cell r="BA132" t="str">
            <v>3# CA 2 AWG</v>
          </cell>
          <cell r="BB132">
            <v>6.5533058505512294</v>
          </cell>
        </row>
        <row r="133">
          <cell r="B133" t="str">
            <v>A015576366</v>
          </cell>
          <cell r="C133">
            <v>5167629</v>
          </cell>
          <cell r="D133" t="str">
            <v>ANE ESPOSTI RANGEL BASTOS</v>
          </cell>
          <cell r="E133">
            <v>5.52</v>
          </cell>
          <cell r="F133" t="str">
            <v>0</v>
          </cell>
          <cell r="G133">
            <v>42279</v>
          </cell>
          <cell r="H133" t="str">
            <v>OUT</v>
          </cell>
          <cell r="I133">
            <v>2015</v>
          </cell>
          <cell r="J133">
            <v>42282</v>
          </cell>
          <cell r="K133">
            <v>42227</v>
          </cell>
          <cell r="L133" t="str">
            <v>AGO</v>
          </cell>
          <cell r="M133">
            <v>2015</v>
          </cell>
          <cell r="N133" t="str">
            <v>-</v>
          </cell>
          <cell r="O133" t="str">
            <v>CONCLUÍDO</v>
          </cell>
          <cell r="P133">
            <v>55</v>
          </cell>
          <cell r="Q133">
            <v>84</v>
          </cell>
          <cell r="R133" t="str">
            <v>Luiz Antônio</v>
          </cell>
          <cell r="S133" t="str">
            <v>REPROVADO</v>
          </cell>
          <cell r="T133">
            <v>42282</v>
          </cell>
          <cell r="U133" t="str">
            <v>OUT</v>
          </cell>
          <cell r="V133">
            <v>2015</v>
          </cell>
          <cell r="W133" t="str">
            <v>ITAPERUNA</v>
          </cell>
          <cell r="X133" t="str">
            <v>NTD-010 R-0</v>
          </cell>
          <cell r="Y133" t="str">
            <v>MICRO</v>
          </cell>
          <cell r="Z133" t="str">
            <v>NÃO</v>
          </cell>
          <cell r="AA133" t="str">
            <v>BT - 3Ø</v>
          </cell>
          <cell r="AB133" t="str">
            <v>Residencial</v>
          </cell>
          <cell r="AC133" t="str">
            <v>ORDEM FINALIZADA</v>
          </cell>
          <cell r="AD133" t="str">
            <v>-22.891191</v>
          </cell>
          <cell r="AE133" t="str">
            <v xml:space="preserve"> -42.814143</v>
          </cell>
          <cell r="AF133" t="str">
            <v>NÃO</v>
          </cell>
          <cell r="AH133" t="str">
            <v>AUTO</v>
          </cell>
          <cell r="AJ133" t="str">
            <v>24/02/2016</v>
          </cell>
          <cell r="AK133" t="str">
            <v>FEV</v>
          </cell>
          <cell r="AL133">
            <v>2016</v>
          </cell>
          <cell r="AM133" t="str">
            <v>Solar Sistec</v>
          </cell>
          <cell r="AO133" t="str">
            <v>AVPROJECT - AVP-250P</v>
          </cell>
          <cell r="AP133" t="str">
            <v>SANTERNO - SUNWAY 3600 M PLUS</v>
          </cell>
          <cell r="AQ133">
            <v>1</v>
          </cell>
          <cell r="AR133" t="str">
            <v/>
          </cell>
          <cell r="AS133">
            <v>145</v>
          </cell>
          <cell r="AU133" t="str">
            <v>ITR06</v>
          </cell>
          <cell r="AV133" t="str">
            <v>IT10717</v>
          </cell>
          <cell r="AW133">
            <v>75</v>
          </cell>
          <cell r="AX133" t="str">
            <v>3# CA 1/0 AWG (CA 2 AWG)</v>
          </cell>
          <cell r="AY133">
            <v>0.35810000000000003</v>
          </cell>
          <cell r="BA133" t="str">
            <v>3# CA 2 AWG</v>
          </cell>
          <cell r="BB133">
            <v>5.92</v>
          </cell>
        </row>
        <row r="134">
          <cell r="B134" t="str">
            <v>A014548275</v>
          </cell>
          <cell r="C134">
            <v>2656359</v>
          </cell>
          <cell r="D134" t="str">
            <v>RENAN MIGUEL SAAD</v>
          </cell>
          <cell r="E134">
            <v>4.2</v>
          </cell>
          <cell r="F134">
            <v>4.2</v>
          </cell>
          <cell r="G134">
            <v>42094</v>
          </cell>
          <cell r="H134" t="str">
            <v>MAR</v>
          </cell>
          <cell r="I134">
            <v>2015</v>
          </cell>
          <cell r="J134">
            <v>42228</v>
          </cell>
          <cell r="K134">
            <v>42228</v>
          </cell>
          <cell r="L134" t="str">
            <v>AGO</v>
          </cell>
          <cell r="M134">
            <v>2015</v>
          </cell>
          <cell r="N134" t="str">
            <v>-</v>
          </cell>
          <cell r="O134" t="str">
            <v>CONCLUÍDO</v>
          </cell>
          <cell r="P134">
            <v>6</v>
          </cell>
          <cell r="Q134">
            <v>11</v>
          </cell>
          <cell r="R134" t="str">
            <v>Luiz Antônio</v>
          </cell>
          <cell r="S134" t="str">
            <v>APROVADO</v>
          </cell>
          <cell r="T134">
            <v>42234</v>
          </cell>
          <cell r="U134" t="str">
            <v>AGO</v>
          </cell>
          <cell r="V134">
            <v>2015</v>
          </cell>
          <cell r="W134" t="str">
            <v>PETRÓPOLIS</v>
          </cell>
          <cell r="X134" t="str">
            <v>ETA-020 R-1</v>
          </cell>
          <cell r="Y134" t="str">
            <v>MICRO</v>
          </cell>
          <cell r="Z134" t="str">
            <v>NÃO</v>
          </cell>
          <cell r="AA134" t="str">
            <v>BT - 3Ø</v>
          </cell>
          <cell r="AB134" t="str">
            <v>Residencial</v>
          </cell>
          <cell r="AC134" t="str">
            <v>ORDEM FINALIZADA</v>
          </cell>
          <cell r="AD134" t="str">
            <v>-22.391622</v>
          </cell>
          <cell r="AE134" t="str">
            <v>-43.155796</v>
          </cell>
          <cell r="AF134" t="str">
            <v>SIM</v>
          </cell>
          <cell r="AG134">
            <v>42424</v>
          </cell>
          <cell r="AH134" t="str">
            <v>AUTO</v>
          </cell>
          <cell r="AJ134" t="str">
            <v>26/02/2016</v>
          </cell>
          <cell r="AK134" t="str">
            <v>FEV</v>
          </cell>
          <cell r="AL134">
            <v>2016</v>
          </cell>
          <cell r="AM134" t="str">
            <v>Solstício</v>
          </cell>
          <cell r="AO134" t="str">
            <v>Axitec - AC-250P/156-60S</v>
          </cell>
          <cell r="AP134" t="str">
            <v>ABB - PVI - 4.2 - OUTD-S</v>
          </cell>
          <cell r="AQ134">
            <v>2</v>
          </cell>
          <cell r="AR134" t="str">
            <v/>
          </cell>
          <cell r="AS134">
            <v>332</v>
          </cell>
          <cell r="AU134" t="str">
            <v>ITP05</v>
          </cell>
          <cell r="AV134" t="str">
            <v>PE66352</v>
          </cell>
          <cell r="AW134">
            <v>113</v>
          </cell>
          <cell r="AX134" t="str">
            <v>3# CA 2 AWG (CA 2 AWG)</v>
          </cell>
          <cell r="AY134">
            <v>0.37110000000000004</v>
          </cell>
          <cell r="BA134" t="str">
            <v>3# CA 2 AWG (CA 2 AWG)</v>
          </cell>
          <cell r="BB134">
            <v>4.3899999999999997</v>
          </cell>
        </row>
        <row r="135">
          <cell r="B135" t="str">
            <v>A015243462</v>
          </cell>
          <cell r="C135">
            <v>5876472</v>
          </cell>
          <cell r="D135" t="str">
            <v>RENATA CRISTINA BARROS DOS SANTOS</v>
          </cell>
          <cell r="E135">
            <v>3</v>
          </cell>
          <cell r="F135">
            <v>3</v>
          </cell>
          <cell r="G135">
            <v>42223</v>
          </cell>
          <cell r="H135" t="str">
            <v>AGO</v>
          </cell>
          <cell r="I135">
            <v>2015</v>
          </cell>
          <cell r="J135">
            <v>42233</v>
          </cell>
          <cell r="K135">
            <v>42233</v>
          </cell>
          <cell r="L135" t="str">
            <v>AGO</v>
          </cell>
          <cell r="M135">
            <v>2015</v>
          </cell>
          <cell r="N135" t="str">
            <v>-</v>
          </cell>
          <cell r="O135" t="str">
            <v>CONCLUÍDO</v>
          </cell>
          <cell r="P135">
            <v>11</v>
          </cell>
          <cell r="Q135">
            <v>11</v>
          </cell>
          <cell r="R135" t="str">
            <v>Luiz Antônio</v>
          </cell>
          <cell r="S135" t="str">
            <v>APROVADO</v>
          </cell>
          <cell r="T135">
            <v>42244</v>
          </cell>
          <cell r="U135" t="str">
            <v>AGO</v>
          </cell>
          <cell r="V135">
            <v>2015</v>
          </cell>
          <cell r="W135" t="str">
            <v>NITERÓI</v>
          </cell>
          <cell r="X135" t="str">
            <v>NTD-010 R-0</v>
          </cell>
          <cell r="Y135" t="str">
            <v>MICRO</v>
          </cell>
          <cell r="Z135" t="str">
            <v>NÃO</v>
          </cell>
          <cell r="AA135" t="str">
            <v>BT - 3Ø</v>
          </cell>
          <cell r="AB135" t="str">
            <v>Residencial</v>
          </cell>
          <cell r="AC135" t="str">
            <v>ORDEM FINALIZADA</v>
          </cell>
          <cell r="AD135" t="str">
            <v>-22.958508</v>
          </cell>
          <cell r="AE135" t="str">
            <v>-42.986916</v>
          </cell>
          <cell r="AF135" t="str">
            <v>SIM</v>
          </cell>
          <cell r="AG135">
            <v>42319</v>
          </cell>
          <cell r="AH135" t="str">
            <v>AUTO</v>
          </cell>
          <cell r="AJ135" t="str">
            <v>11/11/2015</v>
          </cell>
          <cell r="AK135" t="str">
            <v>NOV</v>
          </cell>
          <cell r="AL135">
            <v>2015</v>
          </cell>
          <cell r="AM135" t="str">
            <v>Enel Soluções</v>
          </cell>
          <cell r="AO135" t="str">
            <v>YINGLI - YL250P-29b</v>
          </cell>
          <cell r="AP135" t="str">
            <v>FRONIUS - GALVO 3.0-1</v>
          </cell>
          <cell r="AQ135">
            <v>1</v>
          </cell>
          <cell r="AR135" t="str">
            <v/>
          </cell>
          <cell r="AS135">
            <v>96</v>
          </cell>
          <cell r="AU135" t="str">
            <v>PIN05</v>
          </cell>
          <cell r="AV135" t="str">
            <v>N701072</v>
          </cell>
          <cell r="AW135">
            <v>45</v>
          </cell>
          <cell r="AX135" t="str">
            <v>3# PR 1kV 3x50(50)mm²AL</v>
          </cell>
          <cell r="AY135">
            <v>0.17710000000000001</v>
          </cell>
          <cell r="BA135" t="str">
            <v>3# CA 2 AWG</v>
          </cell>
          <cell r="BB135">
            <v>6.84</v>
          </cell>
        </row>
        <row r="136">
          <cell r="B136" t="str">
            <v>A015243435</v>
          </cell>
          <cell r="C136">
            <v>560745</v>
          </cell>
          <cell r="D136" t="str">
            <v>JOSE CARLOS DE OLIVEIRA</v>
          </cell>
          <cell r="E136">
            <v>5</v>
          </cell>
          <cell r="F136">
            <v>5</v>
          </cell>
          <cell r="G136">
            <v>42223</v>
          </cell>
          <cell r="H136" t="str">
            <v>AGO</v>
          </cell>
          <cell r="I136">
            <v>2015</v>
          </cell>
          <cell r="J136">
            <v>42233</v>
          </cell>
          <cell r="K136">
            <v>42233</v>
          </cell>
          <cell r="L136" t="str">
            <v>AGO</v>
          </cell>
          <cell r="M136">
            <v>2015</v>
          </cell>
          <cell r="N136" t="str">
            <v>-</v>
          </cell>
          <cell r="O136" t="str">
            <v>CONCLUÍDO</v>
          </cell>
          <cell r="P136">
            <v>11</v>
          </cell>
          <cell r="Q136">
            <v>11</v>
          </cell>
          <cell r="R136" t="str">
            <v>Luiz Antônio</v>
          </cell>
          <cell r="S136" t="str">
            <v>APROVADO</v>
          </cell>
          <cell r="T136">
            <v>42244</v>
          </cell>
          <cell r="U136" t="str">
            <v>AGO</v>
          </cell>
          <cell r="V136">
            <v>2015</v>
          </cell>
          <cell r="W136" t="str">
            <v>ANGRA</v>
          </cell>
          <cell r="X136" t="str">
            <v>NTD-010 R-0</v>
          </cell>
          <cell r="Y136" t="str">
            <v>MICRO</v>
          </cell>
          <cell r="Z136" t="str">
            <v>NÃO</v>
          </cell>
          <cell r="AA136" t="str">
            <v>BT - 3Ø</v>
          </cell>
          <cell r="AB136" t="str">
            <v>Residencial</v>
          </cell>
          <cell r="AC136" t="str">
            <v>ORDEM FINALIZADA</v>
          </cell>
          <cell r="AD136" t="str">
            <v>-22.996752</v>
          </cell>
          <cell r="AE136" t="str">
            <v>-44.306750</v>
          </cell>
          <cell r="AF136" t="str">
            <v>SIM</v>
          </cell>
          <cell r="AG136">
            <v>42355</v>
          </cell>
          <cell r="AH136" t="str">
            <v>AUTO</v>
          </cell>
          <cell r="AJ136" t="str">
            <v>21/12/2015</v>
          </cell>
          <cell r="AK136" t="str">
            <v>DEZ</v>
          </cell>
          <cell r="AL136">
            <v>2015</v>
          </cell>
          <cell r="AM136" t="str">
            <v>Enel Soluções</v>
          </cell>
          <cell r="AO136" t="str">
            <v>YINGLI - YL250P-29b</v>
          </cell>
          <cell r="AP136" t="str">
            <v>PHB - PHB4600-SS</v>
          </cell>
          <cell r="AQ136">
            <v>1</v>
          </cell>
          <cell r="AR136" t="str">
            <v/>
          </cell>
          <cell r="AS136">
            <v>136</v>
          </cell>
          <cell r="AU136" t="str">
            <v>ANG03</v>
          </cell>
          <cell r="AV136" t="str">
            <v>AN76664</v>
          </cell>
          <cell r="AW136">
            <v>75</v>
          </cell>
          <cell r="AX136" t="str">
            <v>3# CU 35 mm² (CU 16-1 FIO)</v>
          </cell>
          <cell r="AY136">
            <v>0.28100000000000003</v>
          </cell>
          <cell r="BA136" t="str">
            <v>3# COMP 50</v>
          </cell>
          <cell r="BB136">
            <v>26.48</v>
          </cell>
        </row>
        <row r="137">
          <cell r="B137" t="str">
            <v>A015287428</v>
          </cell>
          <cell r="C137">
            <v>1362484</v>
          </cell>
          <cell r="D137" t="str">
            <v>LEONARDO CUNHA OBERLAENDER</v>
          </cell>
          <cell r="E137">
            <v>2.5</v>
          </cell>
          <cell r="F137">
            <v>2.5</v>
          </cell>
          <cell r="G137">
            <v>42230</v>
          </cell>
          <cell r="H137" t="str">
            <v>AGO</v>
          </cell>
          <cell r="I137">
            <v>2015</v>
          </cell>
          <cell r="J137">
            <v>42233</v>
          </cell>
          <cell r="K137">
            <v>42233</v>
          </cell>
          <cell r="L137" t="str">
            <v>AGO</v>
          </cell>
          <cell r="M137">
            <v>2015</v>
          </cell>
          <cell r="N137" t="str">
            <v>-</v>
          </cell>
          <cell r="O137" t="str">
            <v>CONCLUÍDO</v>
          </cell>
          <cell r="P137">
            <v>32</v>
          </cell>
          <cell r="Q137">
            <v>32</v>
          </cell>
          <cell r="R137" t="str">
            <v>Luiz Antônio</v>
          </cell>
          <cell r="S137" t="str">
            <v>APROVADO</v>
          </cell>
          <cell r="T137">
            <v>42265</v>
          </cell>
          <cell r="U137" t="str">
            <v>SET</v>
          </cell>
          <cell r="V137">
            <v>2015</v>
          </cell>
          <cell r="W137" t="str">
            <v>NITERÓI</v>
          </cell>
          <cell r="X137" t="str">
            <v>NTD-010 R-0</v>
          </cell>
          <cell r="Y137" t="str">
            <v>MICRO</v>
          </cell>
          <cell r="Z137" t="str">
            <v>NÃO</v>
          </cell>
          <cell r="AA137" t="str">
            <v>BT - 3Ø</v>
          </cell>
          <cell r="AB137" t="str">
            <v>Residencial</v>
          </cell>
          <cell r="AC137" t="str">
            <v>ORDEM FINALIZADA</v>
          </cell>
          <cell r="AD137" t="str">
            <v>-22.913533</v>
          </cell>
          <cell r="AE137" t="str">
            <v>-43.087727</v>
          </cell>
          <cell r="AF137" t="str">
            <v>SIM</v>
          </cell>
          <cell r="AG137">
            <v>42298</v>
          </cell>
          <cell r="AH137" t="str">
            <v>AUTO</v>
          </cell>
          <cell r="AJ137" t="str">
            <v>21/10/2015</v>
          </cell>
          <cell r="AK137" t="str">
            <v>OUT</v>
          </cell>
          <cell r="AL137">
            <v>2015</v>
          </cell>
          <cell r="AM137" t="str">
            <v>Enel Soluções</v>
          </cell>
          <cell r="AO137" t="str">
            <v>YINGLI - YL250P-29b</v>
          </cell>
          <cell r="AP137" t="str">
            <v>ABB - PVI 3.8 I OUTD</v>
          </cell>
          <cell r="AQ137">
            <v>1</v>
          </cell>
          <cell r="AR137" t="str">
            <v/>
          </cell>
          <cell r="AS137">
            <v>68</v>
          </cell>
          <cell r="AU137" t="str">
            <v>ZSL10</v>
          </cell>
          <cell r="AV137" t="str">
            <v>NI33875</v>
          </cell>
          <cell r="AW137">
            <v>75</v>
          </cell>
          <cell r="AX137" t="str">
            <v>3# CU 35 mm² (CU 16-1 FIO)</v>
          </cell>
          <cell r="AY137">
            <v>0.24</v>
          </cell>
          <cell r="BA137" t="str">
            <v>3# CA 2 AWG</v>
          </cell>
          <cell r="BB137">
            <v>3.5010677614609391</v>
          </cell>
        </row>
        <row r="138">
          <cell r="B138" t="str">
            <v>A015292205</v>
          </cell>
          <cell r="C138">
            <v>5512805</v>
          </cell>
          <cell r="D138" t="str">
            <v>DANIEL CAMPOS FREIRE</v>
          </cell>
          <cell r="E138">
            <v>9.9</v>
          </cell>
          <cell r="F138">
            <v>9.9</v>
          </cell>
          <cell r="G138">
            <v>42233</v>
          </cell>
          <cell r="H138" t="str">
            <v>AGO</v>
          </cell>
          <cell r="I138">
            <v>2015</v>
          </cell>
          <cell r="J138">
            <v>42233</v>
          </cell>
          <cell r="K138">
            <v>42233</v>
          </cell>
          <cell r="L138" t="str">
            <v>AGO</v>
          </cell>
          <cell r="M138">
            <v>2015</v>
          </cell>
          <cell r="N138" t="str">
            <v>-</v>
          </cell>
          <cell r="O138" t="str">
            <v>CONCLUÍDO</v>
          </cell>
          <cell r="P138">
            <v>32</v>
          </cell>
          <cell r="Q138">
            <v>32</v>
          </cell>
          <cell r="R138" t="str">
            <v>Luiz Antônio</v>
          </cell>
          <cell r="S138" t="str">
            <v>APROVADO</v>
          </cell>
          <cell r="T138">
            <v>42265</v>
          </cell>
          <cell r="U138" t="str">
            <v>SET</v>
          </cell>
          <cell r="V138">
            <v>2015</v>
          </cell>
          <cell r="W138" t="str">
            <v>CAMPOS</v>
          </cell>
          <cell r="X138" t="str">
            <v>NTD-010 R-0</v>
          </cell>
          <cell r="Y138" t="str">
            <v>MICRO</v>
          </cell>
          <cell r="Z138" t="str">
            <v>NÃO</v>
          </cell>
          <cell r="AA138" t="str">
            <v>BT - 3Ø</v>
          </cell>
          <cell r="AB138" t="str">
            <v>Residencial</v>
          </cell>
          <cell r="AC138" t="str">
            <v>ORDEM FINALIZADA</v>
          </cell>
          <cell r="AD138" t="str">
            <v>-21.757272</v>
          </cell>
          <cell r="AE138" t="str">
            <v>-41.358497</v>
          </cell>
          <cell r="AF138" t="str">
            <v>SIM</v>
          </cell>
          <cell r="AG138">
            <v>42300</v>
          </cell>
          <cell r="AH138" t="str">
            <v>AUTO</v>
          </cell>
          <cell r="AJ138" t="str">
            <v>27/10/2015</v>
          </cell>
          <cell r="AK138" t="str">
            <v>OUT</v>
          </cell>
          <cell r="AL138">
            <v>2015</v>
          </cell>
          <cell r="AM138" t="str">
            <v>Araxá</v>
          </cell>
          <cell r="AO138" t="str">
            <v xml:space="preserve">SunEdison - </v>
          </cell>
          <cell r="AP138" t="str">
            <v xml:space="preserve">FRONIUS - </v>
          </cell>
          <cell r="AQ138">
            <v>1</v>
          </cell>
          <cell r="AR138" t="str">
            <v/>
          </cell>
          <cell r="AS138">
            <v>71</v>
          </cell>
          <cell r="AU138" t="str">
            <v>MOB01</v>
          </cell>
          <cell r="AV138" t="str">
            <v>C363594</v>
          </cell>
          <cell r="AW138">
            <v>45</v>
          </cell>
          <cell r="AX138" t="str">
            <v>3# PR 1kV 3x95(50)mm²AL</v>
          </cell>
          <cell r="AY138">
            <v>0.372</v>
          </cell>
          <cell r="BA138" t="str">
            <v>1# CAA 4 AWG</v>
          </cell>
          <cell r="BB138">
            <v>3.18</v>
          </cell>
        </row>
        <row r="139">
          <cell r="B139" t="str">
            <v>A015294420</v>
          </cell>
          <cell r="C139">
            <v>5548986</v>
          </cell>
          <cell r="D139" t="str">
            <v>EDUARDO BRANT GABRY</v>
          </cell>
          <cell r="E139">
            <v>9.9</v>
          </cell>
          <cell r="F139">
            <v>9.9</v>
          </cell>
          <cell r="G139">
            <v>42233</v>
          </cell>
          <cell r="H139" t="str">
            <v>AGO</v>
          </cell>
          <cell r="I139">
            <v>2015</v>
          </cell>
          <cell r="J139">
            <v>42234</v>
          </cell>
          <cell r="K139">
            <v>42234</v>
          </cell>
          <cell r="L139" t="str">
            <v>AGO</v>
          </cell>
          <cell r="M139">
            <v>2015</v>
          </cell>
          <cell r="N139" t="str">
            <v>-</v>
          </cell>
          <cell r="O139" t="str">
            <v>CONCLUÍDO</v>
          </cell>
          <cell r="P139">
            <v>31</v>
          </cell>
          <cell r="Q139">
            <v>31</v>
          </cell>
          <cell r="R139" t="str">
            <v>Luiz Antônio</v>
          </cell>
          <cell r="S139" t="str">
            <v>APROVADO</v>
          </cell>
          <cell r="T139">
            <v>42265</v>
          </cell>
          <cell r="U139" t="str">
            <v>SET</v>
          </cell>
          <cell r="V139">
            <v>2015</v>
          </cell>
          <cell r="W139" t="str">
            <v>CAMPOS</v>
          </cell>
          <cell r="X139" t="str">
            <v>NTD-010 R-0</v>
          </cell>
          <cell r="Y139" t="str">
            <v>MICRO</v>
          </cell>
          <cell r="Z139" t="str">
            <v>NÃO</v>
          </cell>
          <cell r="AA139" t="str">
            <v>BT - 3Ø</v>
          </cell>
          <cell r="AB139" t="str">
            <v>Residencial</v>
          </cell>
          <cell r="AC139" t="str">
            <v>ORDEM FINALIZADA</v>
          </cell>
          <cell r="AD139" t="str">
            <v>-21.771711</v>
          </cell>
          <cell r="AE139" t="str">
            <v>-41.276408</v>
          </cell>
          <cell r="AF139" t="str">
            <v>SIM</v>
          </cell>
          <cell r="AG139">
            <v>42300</v>
          </cell>
          <cell r="AH139" t="str">
            <v>AUTO</v>
          </cell>
          <cell r="AJ139" t="str">
            <v>27/10/2015</v>
          </cell>
          <cell r="AK139" t="str">
            <v>OUT</v>
          </cell>
          <cell r="AL139">
            <v>2015</v>
          </cell>
          <cell r="AM139" t="str">
            <v>Araxá</v>
          </cell>
          <cell r="AO139" t="str">
            <v xml:space="preserve">SunEdison - </v>
          </cell>
          <cell r="AP139" t="str">
            <v>FRONIUS - IG PLUS 50V-1</v>
          </cell>
          <cell r="AQ139">
            <v>1</v>
          </cell>
          <cell r="AR139" t="str">
            <v/>
          </cell>
          <cell r="AS139">
            <v>71</v>
          </cell>
          <cell r="AU139" t="str">
            <v>DIC02</v>
          </cell>
          <cell r="AV139" t="str">
            <v>C354302</v>
          </cell>
          <cell r="AW139">
            <v>75</v>
          </cell>
          <cell r="AX139" t="str">
            <v>3# PR 1kV 3x50(50)mm²AL</v>
          </cell>
          <cell r="AY139">
            <v>0.32900000000000001</v>
          </cell>
          <cell r="BA139" t="str">
            <v>3# CA 2 AWG</v>
          </cell>
          <cell r="BB139">
            <v>8.3962314052278781</v>
          </cell>
        </row>
        <row r="140">
          <cell r="B140" t="str">
            <v>A015306691</v>
          </cell>
          <cell r="C140">
            <v>5393038</v>
          </cell>
          <cell r="D140" t="str">
            <v>SERGIO ROBERTO DOS SANTOS</v>
          </cell>
          <cell r="E140">
            <v>3.85</v>
          </cell>
          <cell r="F140">
            <v>3.85</v>
          </cell>
          <cell r="G140">
            <v>42234</v>
          </cell>
          <cell r="H140" t="str">
            <v>AGO</v>
          </cell>
          <cell r="I140">
            <v>2015</v>
          </cell>
          <cell r="J140">
            <v>42236</v>
          </cell>
          <cell r="K140">
            <v>42236</v>
          </cell>
          <cell r="L140" t="str">
            <v>AGO</v>
          </cell>
          <cell r="M140">
            <v>2015</v>
          </cell>
          <cell r="N140" t="str">
            <v>-</v>
          </cell>
          <cell r="O140" t="str">
            <v>CONCLUÍDO</v>
          </cell>
          <cell r="P140">
            <v>0</v>
          </cell>
          <cell r="Q140">
            <v>0</v>
          </cell>
          <cell r="R140" t="str">
            <v>Luiz Antônio</v>
          </cell>
          <cell r="S140" t="str">
            <v>APROVADO</v>
          </cell>
          <cell r="T140">
            <v>42236</v>
          </cell>
          <cell r="U140" t="str">
            <v>AGO</v>
          </cell>
          <cell r="V140">
            <v>2015</v>
          </cell>
          <cell r="W140" t="str">
            <v>MACAÉ</v>
          </cell>
          <cell r="X140" t="str">
            <v>NTD-010 R-0</v>
          </cell>
          <cell r="Y140" t="str">
            <v>MICRO</v>
          </cell>
          <cell r="Z140" t="str">
            <v>NÃO</v>
          </cell>
          <cell r="AA140" t="str">
            <v>BT - 3Ø</v>
          </cell>
          <cell r="AB140" t="str">
            <v>Residencial</v>
          </cell>
          <cell r="AC140" t="str">
            <v>ORDEM FINALIZADA</v>
          </cell>
          <cell r="AD140" t="str">
            <v>-22.530833</v>
          </cell>
          <cell r="AE140" t="str">
            <v>-41.932111</v>
          </cell>
          <cell r="AF140" t="str">
            <v>SIM</v>
          </cell>
          <cell r="AG140">
            <v>42417</v>
          </cell>
          <cell r="AH140" t="str">
            <v>AUTO</v>
          </cell>
          <cell r="AJ140" t="str">
            <v>19/02/2016</v>
          </cell>
          <cell r="AK140" t="str">
            <v>FEV</v>
          </cell>
          <cell r="AL140">
            <v>2016</v>
          </cell>
          <cell r="AM140" t="str">
            <v>Araxá</v>
          </cell>
          <cell r="AO140" t="str">
            <v xml:space="preserve">SunEdison - </v>
          </cell>
          <cell r="AP140" t="str">
            <v>FRONIUS - GALVO 3.0-1</v>
          </cell>
          <cell r="AQ140">
            <v>1</v>
          </cell>
          <cell r="AR140" t="str">
            <v/>
          </cell>
          <cell r="AS140">
            <v>185</v>
          </cell>
          <cell r="AU140" t="str">
            <v>RDO01</v>
          </cell>
          <cell r="AV140" t="str">
            <v>MC27637</v>
          </cell>
          <cell r="AW140">
            <v>75</v>
          </cell>
          <cell r="AX140" t="str">
            <v>3# PR 1kV 3x95(70)mm²AL</v>
          </cell>
          <cell r="AY140">
            <v>0.48799999999999999</v>
          </cell>
          <cell r="BA140" t="str">
            <v>3# CU 35 mm²</v>
          </cell>
          <cell r="BB140">
            <v>4.5881729821290582</v>
          </cell>
        </row>
        <row r="141">
          <cell r="B141" t="str">
            <v>A015317108</v>
          </cell>
          <cell r="C141">
            <v>962618</v>
          </cell>
          <cell r="D141" t="str">
            <v>CONDOMINIO RESIDENCIAL BOSQUE DE ITAPEBA</v>
          </cell>
          <cell r="E141">
            <v>4.8</v>
          </cell>
          <cell r="F141" t="str">
            <v>0</v>
          </cell>
          <cell r="G141">
            <v>42236</v>
          </cell>
          <cell r="H141" t="str">
            <v>AGO</v>
          </cell>
          <cell r="I141">
            <v>2015</v>
          </cell>
          <cell r="J141">
            <v>42236</v>
          </cell>
          <cell r="K141">
            <v>42236</v>
          </cell>
          <cell r="L141" t="str">
            <v>AGO</v>
          </cell>
          <cell r="M141">
            <v>2015</v>
          </cell>
          <cell r="N141" t="str">
            <v>-</v>
          </cell>
          <cell r="O141" t="str">
            <v>CONCLUÍDO</v>
          </cell>
          <cell r="P141">
            <v>19</v>
          </cell>
          <cell r="Q141">
            <v>46</v>
          </cell>
          <cell r="R141" t="str">
            <v>Luiz Antônio</v>
          </cell>
          <cell r="S141" t="str">
            <v>REPROVADO</v>
          </cell>
          <cell r="T141">
            <v>42255</v>
          </cell>
          <cell r="U141" t="str">
            <v>SET</v>
          </cell>
          <cell r="V141">
            <v>2015</v>
          </cell>
          <cell r="W141" t="str">
            <v>NITERÓI</v>
          </cell>
          <cell r="X141" t="str">
            <v>NTD-010 R-0</v>
          </cell>
          <cell r="Y141" t="str">
            <v>MICRO</v>
          </cell>
          <cell r="Z141" t="str">
            <v>NÃO</v>
          </cell>
          <cell r="AA141" t="str">
            <v>BT - 3Ø</v>
          </cell>
          <cell r="AB141" t="str">
            <v>Residencial</v>
          </cell>
          <cell r="AC141" t="str">
            <v>ORDEM FINALIZADA</v>
          </cell>
          <cell r="AD141" t="str">
            <v>-22.927066</v>
          </cell>
          <cell r="AE141" t="str">
            <v>-42.866338</v>
          </cell>
          <cell r="AF141" t="str">
            <v>NÃO</v>
          </cell>
          <cell r="AH141" t="str">
            <v>AUTO</v>
          </cell>
          <cell r="AJ141" t="str">
            <v>25/11/2015</v>
          </cell>
          <cell r="AK141" t="str">
            <v>NOV</v>
          </cell>
          <cell r="AL141">
            <v>2015</v>
          </cell>
          <cell r="AM141" t="str">
            <v>Brasil Solair</v>
          </cell>
          <cell r="AO141" t="str">
            <v xml:space="preserve">Brasil Solair - </v>
          </cell>
          <cell r="AP141" t="str">
            <v>SAJ - SUNUNO-TL-5K</v>
          </cell>
          <cell r="AQ141">
            <v>1</v>
          </cell>
          <cell r="AR141" t="str">
            <v/>
          </cell>
          <cell r="AS141">
            <v>97</v>
          </cell>
          <cell r="AU141" t="str">
            <v>MAR01</v>
          </cell>
          <cell r="AV141" t="str">
            <v>NI17460</v>
          </cell>
          <cell r="AW141" t="str">
            <v/>
          </cell>
          <cell r="AX141" t="str">
            <v>PR 1KV 3X50(50)MM²ALCPEXT</v>
          </cell>
          <cell r="AY141">
            <v>0.3271</v>
          </cell>
          <cell r="BA141" t="str">
            <v>3# CA 2 AWG</v>
          </cell>
          <cell r="BB141">
            <v>4.88</v>
          </cell>
        </row>
        <row r="142">
          <cell r="B142" t="str">
            <v>A015324687</v>
          </cell>
          <cell r="C142">
            <v>5204457</v>
          </cell>
          <cell r="D142" t="str">
            <v>MARIO JOSE TAVARES DE SOUZA</v>
          </cell>
          <cell r="E142">
            <v>3</v>
          </cell>
          <cell r="F142" t="str">
            <v>0</v>
          </cell>
          <cell r="G142">
            <v>42237</v>
          </cell>
          <cell r="H142" t="str">
            <v>AGO</v>
          </cell>
          <cell r="I142">
            <v>2015</v>
          </cell>
          <cell r="J142">
            <v>42237</v>
          </cell>
          <cell r="K142">
            <v>42237</v>
          </cell>
          <cell r="L142" t="str">
            <v>AGO</v>
          </cell>
          <cell r="M142">
            <v>2015</v>
          </cell>
          <cell r="N142" t="str">
            <v>-</v>
          </cell>
          <cell r="O142" t="str">
            <v>CONCLUÍDO</v>
          </cell>
          <cell r="P142">
            <v>7</v>
          </cell>
          <cell r="Q142">
            <v>28</v>
          </cell>
          <cell r="R142" t="str">
            <v>Luiz Antônio</v>
          </cell>
          <cell r="S142" t="str">
            <v>REPROVADO</v>
          </cell>
          <cell r="T142">
            <v>42244</v>
          </cell>
          <cell r="U142" t="str">
            <v>AGO</v>
          </cell>
          <cell r="V142">
            <v>2015</v>
          </cell>
          <cell r="W142" t="str">
            <v>ANGRA</v>
          </cell>
          <cell r="X142" t="str">
            <v>NTD-010 R-0</v>
          </cell>
          <cell r="Y142" t="str">
            <v>MICRO</v>
          </cell>
          <cell r="Z142" t="str">
            <v>NÃO</v>
          </cell>
          <cell r="AA142" t="str">
            <v>BT - 3Ø</v>
          </cell>
          <cell r="AB142" t="str">
            <v>Residencial</v>
          </cell>
          <cell r="AC142" t="str">
            <v>ORDEM FINALIZADA</v>
          </cell>
          <cell r="AD142" t="str">
            <v>-22.925104</v>
          </cell>
          <cell r="AE142" t="str">
            <v>-43.905746</v>
          </cell>
          <cell r="AF142" t="str">
            <v>NÃO</v>
          </cell>
          <cell r="AH142" t="str">
            <v>AUTO</v>
          </cell>
          <cell r="AJ142" t="str">
            <v>04/07/2016</v>
          </cell>
          <cell r="AK142" t="str">
            <v>JUL</v>
          </cell>
          <cell r="AL142">
            <v>2016</v>
          </cell>
          <cell r="AM142" t="str">
            <v>Energia Pura</v>
          </cell>
          <cell r="AO142" t="str">
            <v xml:space="preserve">WSolar - </v>
          </cell>
          <cell r="AP142" t="str">
            <v xml:space="preserve">Outback - </v>
          </cell>
          <cell r="AQ142">
            <v>1</v>
          </cell>
          <cell r="AR142" t="str">
            <v/>
          </cell>
          <cell r="AS142">
            <v>318</v>
          </cell>
          <cell r="AT142" t="str">
            <v>Formulário de SA + Diagrama/Projeto + Coordenadas Geográficas/PS + Certificado/Registro - Inversor + Outros</v>
          </cell>
          <cell r="AU142" t="str">
            <v>MUR02</v>
          </cell>
          <cell r="AV142" t="str">
            <v>AN78496</v>
          </cell>
          <cell r="AW142">
            <v>113</v>
          </cell>
          <cell r="AX142" t="str">
            <v>3# PR 1kV 3x50(50)mm²AL</v>
          </cell>
          <cell r="AY142">
            <v>0.14499999999999999</v>
          </cell>
          <cell r="BA142" t="str">
            <v>3# PR 15kV 3x35(50)mm²AL</v>
          </cell>
          <cell r="BB142">
            <v>27.2</v>
          </cell>
        </row>
        <row r="143">
          <cell r="B143" t="str">
            <v>A015047730</v>
          </cell>
          <cell r="C143">
            <v>4902711</v>
          </cell>
          <cell r="D143" t="str">
            <v>AUTO POSTO TOP SHOW LTDA</v>
          </cell>
          <cell r="E143">
            <v>48</v>
          </cell>
          <cell r="F143">
            <v>48</v>
          </cell>
          <cell r="G143">
            <v>42188</v>
          </cell>
          <cell r="H143" t="str">
            <v>JUL</v>
          </cell>
          <cell r="I143">
            <v>2015</v>
          </cell>
          <cell r="J143">
            <v>42237</v>
          </cell>
          <cell r="K143">
            <v>42237</v>
          </cell>
          <cell r="L143" t="str">
            <v>AGO</v>
          </cell>
          <cell r="M143">
            <v>2015</v>
          </cell>
          <cell r="N143" t="str">
            <v>-</v>
          </cell>
          <cell r="O143" t="str">
            <v>CONCLUÍDO</v>
          </cell>
          <cell r="P143">
            <v>6</v>
          </cell>
          <cell r="Q143">
            <v>30</v>
          </cell>
          <cell r="R143" t="str">
            <v>Luiz Antônio</v>
          </cell>
          <cell r="S143" t="str">
            <v>APROVADO</v>
          </cell>
          <cell r="T143">
            <v>42243</v>
          </cell>
          <cell r="U143" t="str">
            <v>AGO</v>
          </cell>
          <cell r="V143">
            <v>2015</v>
          </cell>
          <cell r="W143" t="str">
            <v>SÃO GONÇALO</v>
          </cell>
          <cell r="X143" t="str">
            <v>NTD-010 R-0</v>
          </cell>
          <cell r="Y143" t="str">
            <v>MICRO</v>
          </cell>
          <cell r="Z143" t="str">
            <v>NÃO</v>
          </cell>
          <cell r="AA143" t="str">
            <v>BT - 3Ø</v>
          </cell>
          <cell r="AB143" t="str">
            <v>Comercial</v>
          </cell>
          <cell r="AC143" t="str">
            <v>ORDEM FINALIZADA</v>
          </cell>
          <cell r="AD143" t="str">
            <v>-22.742659</v>
          </cell>
          <cell r="AE143" t="str">
            <v>-42.849373</v>
          </cell>
          <cell r="AF143" t="str">
            <v>SIM</v>
          </cell>
          <cell r="AG143">
            <v>42366</v>
          </cell>
          <cell r="AH143" t="str">
            <v>AUTO</v>
          </cell>
          <cell r="AJ143" t="str">
            <v>29/12/2015</v>
          </cell>
          <cell r="AK143" t="str">
            <v>DEZ</v>
          </cell>
          <cell r="AL143">
            <v>2015</v>
          </cell>
          <cell r="AM143" t="str">
            <v>Brasil Solair</v>
          </cell>
          <cell r="AO143" t="str">
            <v xml:space="preserve">Brasil Solair/BS240-WP3 - </v>
          </cell>
          <cell r="AP143" t="str">
            <v>SAJ - SUNUNO TL5K</v>
          </cell>
          <cell r="AQ143">
            <v>2</v>
          </cell>
          <cell r="AR143" t="str">
            <v/>
          </cell>
          <cell r="AS143">
            <v>179</v>
          </cell>
          <cell r="AU143" t="str">
            <v>VDP03</v>
          </cell>
          <cell r="AV143" t="str">
            <v>SG58971</v>
          </cell>
          <cell r="AW143">
            <v>150</v>
          </cell>
          <cell r="AX143" t="str">
            <v>3# PR 1kV 3x150(70)mm²AL</v>
          </cell>
          <cell r="AY143">
            <v>9.7099999999999992E-2</v>
          </cell>
          <cell r="BA143" t="str">
            <v>3# CA 2 AWG</v>
          </cell>
          <cell r="BB143">
            <v>14.731380023008491</v>
          </cell>
        </row>
        <row r="144">
          <cell r="B144" t="str">
            <v>A015306044</v>
          </cell>
          <cell r="C144">
            <v>5875560</v>
          </cell>
          <cell r="D144" t="str">
            <v>ANDREA ALMEIDA DA COSTA RODRIGUES</v>
          </cell>
          <cell r="E144">
            <v>2.25</v>
          </cell>
          <cell r="F144" t="str">
            <v>0</v>
          </cell>
          <cell r="G144">
            <v>42234</v>
          </cell>
          <cell r="H144" t="str">
            <v>AGO</v>
          </cell>
          <cell r="I144">
            <v>2015</v>
          </cell>
          <cell r="J144">
            <v>42240</v>
          </cell>
          <cell r="K144">
            <v>42240</v>
          </cell>
          <cell r="L144" t="str">
            <v>AGO</v>
          </cell>
          <cell r="M144">
            <v>2015</v>
          </cell>
          <cell r="N144" t="str">
            <v>-</v>
          </cell>
          <cell r="O144" t="str">
            <v>CONCLUÍDO</v>
          </cell>
          <cell r="P144">
            <v>39</v>
          </cell>
          <cell r="Q144">
            <v>44</v>
          </cell>
          <cell r="R144" t="str">
            <v>Luiz Antônio</v>
          </cell>
          <cell r="S144" t="str">
            <v>REPROVADO</v>
          </cell>
          <cell r="T144">
            <v>42279</v>
          </cell>
          <cell r="U144" t="str">
            <v>OUT</v>
          </cell>
          <cell r="V144">
            <v>2015</v>
          </cell>
          <cell r="W144" t="str">
            <v>CABO FRIO</v>
          </cell>
          <cell r="X144" t="str">
            <v>NTD-010 R-0</v>
          </cell>
          <cell r="Y144" t="str">
            <v>MICRO</v>
          </cell>
          <cell r="Z144" t="str">
            <v>NÃO</v>
          </cell>
          <cell r="AA144" t="str">
            <v>BT - 2Ø</v>
          </cell>
          <cell r="AB144" t="str">
            <v>Residencial</v>
          </cell>
          <cell r="AC144" t="str">
            <v>ORDEM FINALIZADA</v>
          </cell>
          <cell r="AD144" t="str">
            <v>-22.874138</v>
          </cell>
          <cell r="AE144" t="str">
            <v>-42.371900</v>
          </cell>
          <cell r="AF144" t="str">
            <v>NÃO</v>
          </cell>
          <cell r="AH144" t="str">
            <v>AUTO</v>
          </cell>
          <cell r="AJ144" t="str">
            <v>21/12/2015</v>
          </cell>
          <cell r="AK144" t="str">
            <v>DEZ</v>
          </cell>
          <cell r="AL144">
            <v>2015</v>
          </cell>
          <cell r="AM144" t="str">
            <v>Solar Energy do Brasil</v>
          </cell>
          <cell r="AO144" t="str">
            <v xml:space="preserve">SE-TL2K - </v>
          </cell>
          <cell r="AP144" t="str">
            <v xml:space="preserve">SOLAR ENERGY DO BRASIL - </v>
          </cell>
          <cell r="AQ144">
            <v>1</v>
          </cell>
          <cell r="AR144" t="str">
            <v/>
          </cell>
          <cell r="AS144">
            <v>125</v>
          </cell>
          <cell r="AT144" t="str">
            <v>Formulário de SA + Diagrama/Projeto + Coordenadas Geográficas/PS + Certificado/Registro - Inversor + Outros</v>
          </cell>
          <cell r="AU144" t="str">
            <v>ARA02</v>
          </cell>
          <cell r="AV144" t="str">
            <v>AR61161</v>
          </cell>
          <cell r="AW144">
            <v>45</v>
          </cell>
          <cell r="AX144" t="str">
            <v>3# PR 1kV 3x50(50)mm²CU</v>
          </cell>
          <cell r="AY144">
            <v>0.59810000000000008</v>
          </cell>
          <cell r="BA144" t="str">
            <v>3# CA 2 AWG</v>
          </cell>
          <cell r="BB144">
            <v>1.95</v>
          </cell>
        </row>
        <row r="145">
          <cell r="B145" t="str">
            <v>A015283935</v>
          </cell>
          <cell r="C145">
            <v>3566158</v>
          </cell>
          <cell r="D145" t="str">
            <v>JORGE KOTLAREWSKI</v>
          </cell>
          <cell r="E145">
            <v>3.3</v>
          </cell>
          <cell r="F145">
            <v>3.3</v>
          </cell>
          <cell r="G145">
            <v>42230</v>
          </cell>
          <cell r="H145" t="str">
            <v>AGO</v>
          </cell>
          <cell r="I145">
            <v>2015</v>
          </cell>
          <cell r="J145">
            <v>42240</v>
          </cell>
          <cell r="K145">
            <v>42240</v>
          </cell>
          <cell r="L145" t="str">
            <v>AGO</v>
          </cell>
          <cell r="M145">
            <v>2015</v>
          </cell>
          <cell r="N145" t="str">
            <v>-</v>
          </cell>
          <cell r="O145" t="str">
            <v>CONCLUÍDO</v>
          </cell>
          <cell r="P145">
            <v>35</v>
          </cell>
          <cell r="Q145">
            <v>35</v>
          </cell>
          <cell r="R145" t="str">
            <v>Luiz Antônio</v>
          </cell>
          <cell r="S145" t="str">
            <v>APROVADO</v>
          </cell>
          <cell r="T145">
            <v>42275</v>
          </cell>
          <cell r="U145" t="str">
            <v>SET</v>
          </cell>
          <cell r="V145">
            <v>2015</v>
          </cell>
          <cell r="W145" t="str">
            <v>NITERÓI</v>
          </cell>
          <cell r="X145" t="str">
            <v>NTD-010 R-0</v>
          </cell>
          <cell r="Y145" t="str">
            <v>MICRO</v>
          </cell>
          <cell r="Z145" t="str">
            <v>NÃO</v>
          </cell>
          <cell r="AA145" t="str">
            <v>BT - 3Ø</v>
          </cell>
          <cell r="AB145" t="str">
            <v>Residencial</v>
          </cell>
          <cell r="AC145" t="str">
            <v>ORDEM FINALIZADA</v>
          </cell>
          <cell r="AD145" t="str">
            <v>-22.912486</v>
          </cell>
          <cell r="AE145" t="str">
            <v>-43.086088</v>
          </cell>
          <cell r="AF145" t="str">
            <v>SIM</v>
          </cell>
          <cell r="AG145">
            <v>42298</v>
          </cell>
          <cell r="AH145" t="str">
            <v>AUTO</v>
          </cell>
          <cell r="AJ145" t="str">
            <v>21/10/2015</v>
          </cell>
          <cell r="AK145" t="str">
            <v>OUT</v>
          </cell>
          <cell r="AL145">
            <v>2015</v>
          </cell>
          <cell r="AM145" t="str">
            <v>Araxá</v>
          </cell>
          <cell r="AO145" t="str">
            <v xml:space="preserve">SunEdison - </v>
          </cell>
          <cell r="AP145" t="str">
            <v>FRONIUS - GALVO 3.0-1</v>
          </cell>
          <cell r="AQ145">
            <v>1</v>
          </cell>
          <cell r="AR145" t="str">
            <v/>
          </cell>
          <cell r="AS145">
            <v>68</v>
          </cell>
          <cell r="AU145" t="str">
            <v>ZSL10</v>
          </cell>
          <cell r="AV145" t="str">
            <v>NI35097</v>
          </cell>
          <cell r="AW145">
            <v>45</v>
          </cell>
          <cell r="AX145" t="str">
            <v>3# PR 1kV 3x95(70)mm²AL</v>
          </cell>
          <cell r="AY145">
            <v>0.14000000000000001</v>
          </cell>
          <cell r="BA145" t="str">
            <v>3# CA 2 AWG</v>
          </cell>
          <cell r="BB145">
            <v>3.5010677614609391</v>
          </cell>
        </row>
        <row r="146">
          <cell r="B146" t="str">
            <v>A015286271</v>
          </cell>
          <cell r="C146">
            <v>937065</v>
          </cell>
          <cell r="D146" t="str">
            <v>SOCIEDADE ESP FRATERNIDADE</v>
          </cell>
          <cell r="E146">
            <v>22</v>
          </cell>
          <cell r="F146">
            <v>22</v>
          </cell>
          <cell r="G146">
            <v>42230</v>
          </cell>
          <cell r="H146" t="str">
            <v>AGO</v>
          </cell>
          <cell r="I146">
            <v>2015</v>
          </cell>
          <cell r="J146">
            <v>42240</v>
          </cell>
          <cell r="K146">
            <v>42240</v>
          </cell>
          <cell r="L146" t="str">
            <v>AGO</v>
          </cell>
          <cell r="M146">
            <v>2015</v>
          </cell>
          <cell r="N146" t="str">
            <v>-</v>
          </cell>
          <cell r="O146" t="str">
            <v>CONCLUÍDO</v>
          </cell>
          <cell r="P146">
            <v>35</v>
          </cell>
          <cell r="Q146">
            <v>35</v>
          </cell>
          <cell r="R146" t="str">
            <v>Luiz Antônio</v>
          </cell>
          <cell r="S146" t="str">
            <v>APROVADO</v>
          </cell>
          <cell r="T146">
            <v>42275</v>
          </cell>
          <cell r="U146" t="str">
            <v>SET</v>
          </cell>
          <cell r="V146">
            <v>2015</v>
          </cell>
          <cell r="W146" t="str">
            <v>NITERÓI</v>
          </cell>
          <cell r="X146" t="str">
            <v>NTD-010 R-0</v>
          </cell>
          <cell r="Y146" t="str">
            <v>MICRO</v>
          </cell>
          <cell r="Z146" t="str">
            <v>NÃO</v>
          </cell>
          <cell r="AA146" t="str">
            <v>BT - 3Ø</v>
          </cell>
          <cell r="AB146" t="str">
            <v>Comercial</v>
          </cell>
          <cell r="AC146" t="str">
            <v>ORDEM FINALIZADA</v>
          </cell>
          <cell r="AD146" t="str">
            <v>-22.908316</v>
          </cell>
          <cell r="AE146" t="str">
            <v>-43.001627</v>
          </cell>
          <cell r="AF146" t="str">
            <v>SIM</v>
          </cell>
          <cell r="AG146">
            <v>42339</v>
          </cell>
          <cell r="AH146" t="str">
            <v>AUTO REM</v>
          </cell>
          <cell r="AI146" t="str">
            <v>937065 / 360063</v>
          </cell>
          <cell r="AJ146" t="str">
            <v>01/12/2015</v>
          </cell>
          <cell r="AK146" t="str">
            <v>DEZ</v>
          </cell>
          <cell r="AL146">
            <v>2015</v>
          </cell>
          <cell r="AM146" t="str">
            <v>Araxá</v>
          </cell>
          <cell r="AO146" t="str">
            <v xml:space="preserve">SunEdison - </v>
          </cell>
          <cell r="AP146" t="str">
            <v>FRONIUS - IG PLUS 60V-1</v>
          </cell>
          <cell r="AQ146">
            <v>1</v>
          </cell>
          <cell r="AR146" t="str">
            <v/>
          </cell>
          <cell r="AS146">
            <v>109</v>
          </cell>
          <cell r="AU146" t="str">
            <v>PIN08</v>
          </cell>
          <cell r="AV146" t="str">
            <v>NI34052</v>
          </cell>
          <cell r="AW146">
            <v>75</v>
          </cell>
          <cell r="AX146" t="str">
            <v>3# CA 2 AWG (CA 2 AWG)</v>
          </cell>
          <cell r="AY146">
            <v>0.16700000000000001</v>
          </cell>
          <cell r="BA146" t="str">
            <v>3# CA 2 AWG</v>
          </cell>
          <cell r="BB146">
            <v>4.1399999999999997</v>
          </cell>
        </row>
        <row r="147">
          <cell r="B147" t="str">
            <v>A015056331</v>
          </cell>
          <cell r="C147">
            <v>1050886</v>
          </cell>
          <cell r="D147" t="str">
            <v>CHEVAL IMP COM MOVEIS LTDA</v>
          </cell>
          <cell r="E147">
            <v>7.2</v>
          </cell>
          <cell r="F147">
            <v>7.2</v>
          </cell>
          <cell r="G147">
            <v>42191</v>
          </cell>
          <cell r="H147" t="str">
            <v>JUL</v>
          </cell>
          <cell r="I147">
            <v>2015</v>
          </cell>
          <cell r="J147">
            <v>42243</v>
          </cell>
          <cell r="K147">
            <v>42240</v>
          </cell>
          <cell r="L147" t="str">
            <v>AGO</v>
          </cell>
          <cell r="M147">
            <v>2015</v>
          </cell>
          <cell r="N147" t="str">
            <v>-</v>
          </cell>
          <cell r="O147" t="str">
            <v>CONCLUÍDO</v>
          </cell>
          <cell r="P147">
            <v>3</v>
          </cell>
          <cell r="Q147">
            <v>31</v>
          </cell>
          <cell r="R147" t="str">
            <v>Luiz Antônio</v>
          </cell>
          <cell r="S147" t="str">
            <v>APROVADO</v>
          </cell>
          <cell r="T147">
            <v>42243</v>
          </cell>
          <cell r="U147" t="str">
            <v>AGO</v>
          </cell>
          <cell r="V147">
            <v>2015</v>
          </cell>
          <cell r="W147" t="str">
            <v>NITERÓI</v>
          </cell>
          <cell r="X147" t="str">
            <v>NTD-010 R-0</v>
          </cell>
          <cell r="Y147" t="str">
            <v>MICRO</v>
          </cell>
          <cell r="Z147" t="str">
            <v>NÃO</v>
          </cell>
          <cell r="AA147" t="str">
            <v>BT - 3Ø</v>
          </cell>
          <cell r="AB147" t="str">
            <v>Comercial</v>
          </cell>
          <cell r="AC147" t="str">
            <v>ORDEM FINALIZADA</v>
          </cell>
          <cell r="AD147" t="str">
            <v>-22.908893</v>
          </cell>
          <cell r="AE147" t="str">
            <v>-42.839590</v>
          </cell>
          <cell r="AF147" t="str">
            <v>SIM</v>
          </cell>
          <cell r="AG147">
            <v>42282</v>
          </cell>
          <cell r="AH147" t="str">
            <v>AUTO</v>
          </cell>
          <cell r="AJ147" t="str">
            <v>06/10/2015</v>
          </cell>
          <cell r="AK147" t="str">
            <v>OUT</v>
          </cell>
          <cell r="AL147">
            <v>2015</v>
          </cell>
          <cell r="AM147" t="str">
            <v>Brasil Solair</v>
          </cell>
          <cell r="AO147" t="str">
            <v>Brasil Solair - BS240-WP3</v>
          </cell>
          <cell r="AP147" t="str">
            <v>SAJ - SUNUNO TL-5K</v>
          </cell>
          <cell r="AQ147">
            <v>2</v>
          </cell>
          <cell r="AR147" t="str">
            <v/>
          </cell>
          <cell r="AS147">
            <v>92</v>
          </cell>
          <cell r="AU147" t="str">
            <v>MAR05</v>
          </cell>
          <cell r="AV147" t="str">
            <v>N700272</v>
          </cell>
          <cell r="AW147" t="str">
            <v/>
          </cell>
          <cell r="AX147" t="str">
            <v>3# CA 2 AWG (CA 1/0 AWG)</v>
          </cell>
          <cell r="AY147">
            <v>0.4461</v>
          </cell>
          <cell r="BA147" t="str">
            <v>3# CA 2 AWG</v>
          </cell>
          <cell r="BB147">
            <v>1.2</v>
          </cell>
        </row>
        <row r="148">
          <cell r="B148" t="str">
            <v>A015353391</v>
          </cell>
          <cell r="C148">
            <v>2264043</v>
          </cell>
          <cell r="D148" t="str">
            <v>NEWTON CLEY COSTA DA SILVA</v>
          </cell>
          <cell r="E148">
            <v>2</v>
          </cell>
          <cell r="F148" t="str">
            <v>0</v>
          </cell>
          <cell r="G148">
            <v>42242</v>
          </cell>
          <cell r="H148" t="str">
            <v>AGO</v>
          </cell>
          <cell r="I148">
            <v>2015</v>
          </cell>
          <cell r="J148">
            <v>42243</v>
          </cell>
          <cell r="K148">
            <v>42243</v>
          </cell>
          <cell r="L148" t="str">
            <v>AGO</v>
          </cell>
          <cell r="M148">
            <v>2015</v>
          </cell>
          <cell r="N148" t="str">
            <v>-</v>
          </cell>
          <cell r="O148" t="str">
            <v>CONCLUÍDO</v>
          </cell>
          <cell r="P148">
            <v>22</v>
          </cell>
          <cell r="Q148">
            <v>103</v>
          </cell>
          <cell r="R148" t="str">
            <v>Luiz Antônio</v>
          </cell>
          <cell r="S148" t="str">
            <v>REPROVADO</v>
          </cell>
          <cell r="T148">
            <v>42265</v>
          </cell>
          <cell r="U148" t="str">
            <v>SET</v>
          </cell>
          <cell r="V148">
            <v>2015</v>
          </cell>
          <cell r="W148" t="str">
            <v>CABO FRIO</v>
          </cell>
          <cell r="X148" t="str">
            <v>NTD-010 R-0</v>
          </cell>
          <cell r="Y148" t="str">
            <v>MICRO</v>
          </cell>
          <cell r="Z148" t="str">
            <v>NÃO</v>
          </cell>
          <cell r="AA148" t="str">
            <v>BT - 2Ø</v>
          </cell>
          <cell r="AB148" t="str">
            <v>Rural</v>
          </cell>
          <cell r="AC148" t="str">
            <v>ORDEM FINALIZADA</v>
          </cell>
          <cell r="AD148" t="str">
            <v>-22.791516</v>
          </cell>
          <cell r="AE148" t="str">
            <v>-41.951302</v>
          </cell>
          <cell r="AF148" t="str">
            <v>NÃO</v>
          </cell>
          <cell r="AH148" t="str">
            <v>AUTO</v>
          </cell>
          <cell r="AJ148" t="str">
            <v>18/03/2016</v>
          </cell>
          <cell r="AK148" t="str">
            <v>MAR</v>
          </cell>
          <cell r="AL148">
            <v>2016</v>
          </cell>
          <cell r="AM148" t="str">
            <v>Ivonei de Oliveira</v>
          </cell>
          <cell r="AO148" t="str">
            <v xml:space="preserve">YINGLI - </v>
          </cell>
          <cell r="AP148" t="str">
            <v xml:space="preserve">ABB - </v>
          </cell>
          <cell r="AQ148">
            <v>1</v>
          </cell>
          <cell r="AR148" t="str">
            <v/>
          </cell>
          <cell r="AS148">
            <v>205</v>
          </cell>
          <cell r="AT148" t="str">
            <v>ART + Formulário de SA + Diagrama/Projeto + Coordenadas Geográficas/PS + Certificado/Registro - Inversor + Outros</v>
          </cell>
          <cell r="AU148" t="str">
            <v>BUZ04</v>
          </cell>
          <cell r="AV148" t="str">
            <v>F631945</v>
          </cell>
          <cell r="AW148">
            <v>10</v>
          </cell>
          <cell r="AX148" t="str">
            <v>2# TRIPLEX 35 mm²</v>
          </cell>
          <cell r="AY148">
            <v>0.125</v>
          </cell>
          <cell r="BA148" t="str">
            <v>3# CU 35 mm²</v>
          </cell>
          <cell r="BB148">
            <v>13.648937330374796</v>
          </cell>
        </row>
        <row r="149">
          <cell r="B149" t="str">
            <v>A015350450</v>
          </cell>
          <cell r="C149">
            <v>5993814</v>
          </cell>
          <cell r="D149" t="str">
            <v>CARLOS JOSE GUIMARAES COVA</v>
          </cell>
          <cell r="E149">
            <v>3.75</v>
          </cell>
          <cell r="F149">
            <v>3.75</v>
          </cell>
          <cell r="G149">
            <v>42242</v>
          </cell>
          <cell r="H149" t="str">
            <v>AGO</v>
          </cell>
          <cell r="I149">
            <v>2015</v>
          </cell>
          <cell r="J149">
            <v>42243</v>
          </cell>
          <cell r="K149">
            <v>42243</v>
          </cell>
          <cell r="L149" t="str">
            <v>AGO</v>
          </cell>
          <cell r="M149">
            <v>2015</v>
          </cell>
          <cell r="N149" t="str">
            <v>-</v>
          </cell>
          <cell r="O149" t="str">
            <v>CONCLUÍDO</v>
          </cell>
          <cell r="P149">
            <v>29</v>
          </cell>
          <cell r="Q149">
            <v>29</v>
          </cell>
          <cell r="R149" t="str">
            <v>Luiz Antônio</v>
          </cell>
          <cell r="S149" t="str">
            <v>APROVADO</v>
          </cell>
          <cell r="T149">
            <v>42272</v>
          </cell>
          <cell r="U149" t="str">
            <v>SET</v>
          </cell>
          <cell r="V149">
            <v>2015</v>
          </cell>
          <cell r="W149" t="str">
            <v>NITERÓI</v>
          </cell>
          <cell r="X149" t="str">
            <v>NTD-010 R-0</v>
          </cell>
          <cell r="Y149" t="str">
            <v>MICRO</v>
          </cell>
          <cell r="Z149" t="str">
            <v>NÃO</v>
          </cell>
          <cell r="AA149" t="str">
            <v>BT - 3Ø</v>
          </cell>
          <cell r="AB149" t="str">
            <v>Residencial</v>
          </cell>
          <cell r="AC149" t="str">
            <v>ORDEM FINALIZADA</v>
          </cell>
          <cell r="AD149" t="str">
            <v>-22.912777</v>
          </cell>
          <cell r="AE149" t="str">
            <v>-43.081891</v>
          </cell>
          <cell r="AF149" t="str">
            <v>SIM</v>
          </cell>
          <cell r="AG149">
            <v>42320</v>
          </cell>
          <cell r="AH149" t="str">
            <v>AUTO</v>
          </cell>
          <cell r="AJ149" t="str">
            <v>13/11/2015</v>
          </cell>
          <cell r="AK149" t="str">
            <v>NOV</v>
          </cell>
          <cell r="AL149">
            <v>2015</v>
          </cell>
          <cell r="AM149" t="str">
            <v>Enel Soluções</v>
          </cell>
          <cell r="AO149" t="str">
            <v>YINGLI - YL250P-29b</v>
          </cell>
          <cell r="AP149" t="str">
            <v>ABB - PVI-5000-TL-OUTD-S</v>
          </cell>
          <cell r="AQ149">
            <v>1</v>
          </cell>
          <cell r="AR149" t="str">
            <v/>
          </cell>
          <cell r="AS149">
            <v>79</v>
          </cell>
          <cell r="AU149" t="str">
            <v>ZSL04</v>
          </cell>
          <cell r="AV149" t="str">
            <v>NI33059</v>
          </cell>
          <cell r="AW149">
            <v>45</v>
          </cell>
          <cell r="AX149" t="str">
            <v>3# PR 1kV 3x95(70)mm²AL</v>
          </cell>
          <cell r="AY149">
            <v>0.28610000000000002</v>
          </cell>
          <cell r="BA149" t="str">
            <v>3# CA 336,4 MCM</v>
          </cell>
          <cell r="BB149">
            <v>4.1229017635315977</v>
          </cell>
        </row>
        <row r="150">
          <cell r="B150" t="str">
            <v>A015323960</v>
          </cell>
          <cell r="C150">
            <v>112005</v>
          </cell>
          <cell r="D150" t="str">
            <v>ALEDIO BRAZ GOMES</v>
          </cell>
          <cell r="E150">
            <v>3.85</v>
          </cell>
          <cell r="F150">
            <v>3.85</v>
          </cell>
          <cell r="G150">
            <v>42237</v>
          </cell>
          <cell r="H150" t="str">
            <v>AGO</v>
          </cell>
          <cell r="I150">
            <v>2015</v>
          </cell>
          <cell r="J150">
            <v>42243</v>
          </cell>
          <cell r="K150">
            <v>42243</v>
          </cell>
          <cell r="L150" t="str">
            <v>AGO</v>
          </cell>
          <cell r="M150">
            <v>2015</v>
          </cell>
          <cell r="N150" t="str">
            <v>-</v>
          </cell>
          <cell r="O150" t="str">
            <v>CONCLUÍDO</v>
          </cell>
          <cell r="P150">
            <v>29</v>
          </cell>
          <cell r="Q150">
            <v>29</v>
          </cell>
          <cell r="R150" t="str">
            <v>Luiz Antônio</v>
          </cell>
          <cell r="S150" t="str">
            <v>APROVADO</v>
          </cell>
          <cell r="T150">
            <v>42272</v>
          </cell>
          <cell r="U150" t="str">
            <v>SET</v>
          </cell>
          <cell r="V150">
            <v>2015</v>
          </cell>
          <cell r="W150" t="str">
            <v>SÃO GONÇALO</v>
          </cell>
          <cell r="X150" t="str">
            <v>NTD-010 R-0</v>
          </cell>
          <cell r="Y150" t="str">
            <v>MICRO</v>
          </cell>
          <cell r="Z150" t="str">
            <v>NÃO</v>
          </cell>
          <cell r="AA150" t="str">
            <v>BT - 3Ø</v>
          </cell>
          <cell r="AB150" t="str">
            <v>Residencial</v>
          </cell>
          <cell r="AC150" t="str">
            <v>ORDEM FINALIZADA</v>
          </cell>
          <cell r="AD150" t="str">
            <v>-22.835700</v>
          </cell>
          <cell r="AE150" t="str">
            <v>-43.005394</v>
          </cell>
          <cell r="AF150" t="str">
            <v>SIM</v>
          </cell>
          <cell r="AG150">
            <v>42357</v>
          </cell>
          <cell r="AH150" t="str">
            <v>AUTO</v>
          </cell>
          <cell r="AJ150" t="str">
            <v>22/12/2015</v>
          </cell>
          <cell r="AK150" t="str">
            <v>DEZ</v>
          </cell>
          <cell r="AL150">
            <v>2015</v>
          </cell>
          <cell r="AM150" t="str">
            <v>Araxá</v>
          </cell>
          <cell r="AO150" t="str">
            <v xml:space="preserve">SunEdison - </v>
          </cell>
          <cell r="AP150" t="str">
            <v>FRONIUS - IG PLUS 50-V1</v>
          </cell>
          <cell r="AQ150">
            <v>1</v>
          </cell>
          <cell r="AR150" t="str">
            <v/>
          </cell>
          <cell r="AS150">
            <v>123</v>
          </cell>
          <cell r="AU150" t="str">
            <v>ARS08</v>
          </cell>
          <cell r="AV150" t="str">
            <v>SG92830</v>
          </cell>
          <cell r="AW150">
            <v>75</v>
          </cell>
          <cell r="AX150" t="str">
            <v>3# PR 1kV 3x95(50)mm²AL</v>
          </cell>
          <cell r="AY150">
            <v>0.2051</v>
          </cell>
          <cell r="BA150" t="str">
            <v>3# CA 2 AWG</v>
          </cell>
          <cell r="BB150">
            <v>2.4300000000000002</v>
          </cell>
        </row>
        <row r="151">
          <cell r="B151" t="str">
            <v>A015047532</v>
          </cell>
          <cell r="C151">
            <v>5974783</v>
          </cell>
          <cell r="D151" t="str">
            <v>R SERAFIN RESTAURANTE ME</v>
          </cell>
          <cell r="E151">
            <v>16.8</v>
          </cell>
          <cell r="F151">
            <v>16.8</v>
          </cell>
          <cell r="G151">
            <v>42188</v>
          </cell>
          <cell r="H151" t="str">
            <v>JUL</v>
          </cell>
          <cell r="I151">
            <v>2015</v>
          </cell>
          <cell r="J151">
            <v>42243</v>
          </cell>
          <cell r="K151">
            <v>42243</v>
          </cell>
          <cell r="L151" t="str">
            <v>AGO</v>
          </cell>
          <cell r="M151">
            <v>2015</v>
          </cell>
          <cell r="N151" t="str">
            <v>-</v>
          </cell>
          <cell r="O151" t="str">
            <v>CANCELADO</v>
          </cell>
          <cell r="P151">
            <v>0</v>
          </cell>
          <cell r="Q151">
            <v>28</v>
          </cell>
          <cell r="R151" t="str">
            <v>Luiz Antônio</v>
          </cell>
          <cell r="S151" t="str">
            <v>APROVADO</v>
          </cell>
          <cell r="T151">
            <v>42243</v>
          </cell>
          <cell r="U151" t="str">
            <v>AGO</v>
          </cell>
          <cell r="V151">
            <v>2015</v>
          </cell>
          <cell r="W151" t="str">
            <v>CABO FRIO</v>
          </cell>
          <cell r="X151" t="str">
            <v>NTD-010 R-0</v>
          </cell>
          <cell r="Y151" t="str">
            <v>MICRO</v>
          </cell>
          <cell r="Z151" t="str">
            <v>NÃO</v>
          </cell>
          <cell r="AA151" t="str">
            <v>BT - 2Ø</v>
          </cell>
          <cell r="AB151" t="str">
            <v>Comercial</v>
          </cell>
          <cell r="AC151" t="str">
            <v>ORDEM CANCELADA</v>
          </cell>
          <cell r="AD151" t="str">
            <v>-22.870388</v>
          </cell>
          <cell r="AE151" t="str">
            <v>-42.267361</v>
          </cell>
          <cell r="AF151" t="str">
            <v>NÃO</v>
          </cell>
          <cell r="AG151" t="str">
            <v/>
          </cell>
          <cell r="AJ151" t="str">
            <v>15/10/2015</v>
          </cell>
          <cell r="AK151" t="str">
            <v>OUT</v>
          </cell>
          <cell r="AL151">
            <v>2015</v>
          </cell>
          <cell r="AM151" t="str">
            <v>Brasil Solair</v>
          </cell>
          <cell r="AN151" t="str">
            <v>Ordem Cancelada em 15/10/2015</v>
          </cell>
          <cell r="AQ151">
            <v>2</v>
          </cell>
          <cell r="AR151" t="str">
            <v/>
          </cell>
          <cell r="AS151" t="str">
            <v>-</v>
          </cell>
          <cell r="AU151" t="str">
            <v>EAR06</v>
          </cell>
          <cell r="AV151" t="str">
            <v>AR40272</v>
          </cell>
          <cell r="AW151">
            <v>113</v>
          </cell>
          <cell r="AX151" t="str">
            <v>3# CA 2 AWG (CA 2 AWG)</v>
          </cell>
          <cell r="AY151">
            <v>0.68010000000000004</v>
          </cell>
          <cell r="BA151" t="str">
            <v>3# CA 2 AWG</v>
          </cell>
          <cell r="BB151">
            <v>22.689579189208686</v>
          </cell>
        </row>
        <row r="152">
          <cell r="B152" t="str">
            <v>A015366981</v>
          </cell>
          <cell r="C152">
            <v>3424901</v>
          </cell>
          <cell r="D152" t="str">
            <v>MONA KELLEN FREITAS BATISTA NUNES</v>
          </cell>
          <cell r="E152">
            <v>7</v>
          </cell>
          <cell r="F152" t="str">
            <v>0</v>
          </cell>
          <cell r="G152">
            <v>42244</v>
          </cell>
          <cell r="H152" t="str">
            <v>AGO</v>
          </cell>
          <cell r="I152">
            <v>2015</v>
          </cell>
          <cell r="J152">
            <v>42244</v>
          </cell>
          <cell r="K152">
            <v>42244</v>
          </cell>
          <cell r="L152" t="str">
            <v>AGO</v>
          </cell>
          <cell r="M152">
            <v>2015</v>
          </cell>
          <cell r="N152" t="str">
            <v>-</v>
          </cell>
          <cell r="O152" t="str">
            <v>CONCLUÍDO</v>
          </cell>
          <cell r="P152">
            <v>28</v>
          </cell>
          <cell r="Q152">
            <v>60</v>
          </cell>
          <cell r="R152" t="str">
            <v>Luiz Antônio</v>
          </cell>
          <cell r="S152" t="str">
            <v>REPROVADO</v>
          </cell>
          <cell r="T152">
            <v>42272</v>
          </cell>
          <cell r="U152" t="str">
            <v>SET</v>
          </cell>
          <cell r="V152">
            <v>2015</v>
          </cell>
          <cell r="W152" t="str">
            <v>CAMPOS</v>
          </cell>
          <cell r="X152" t="str">
            <v>NTD-010 R-0</v>
          </cell>
          <cell r="Y152" t="str">
            <v>MICRO</v>
          </cell>
          <cell r="Z152" t="str">
            <v>NÃO</v>
          </cell>
          <cell r="AA152" t="str">
            <v>BT - 3Ø</v>
          </cell>
          <cell r="AB152" t="str">
            <v>Residencial</v>
          </cell>
          <cell r="AC152" t="str">
            <v>ORDEM FINALIZADA</v>
          </cell>
          <cell r="AD152" t="str">
            <v>-21.770797</v>
          </cell>
          <cell r="AE152" t="str">
            <v>-41.305159</v>
          </cell>
          <cell r="AF152" t="str">
            <v>NÃO</v>
          </cell>
          <cell r="AH152" t="str">
            <v>AUTO</v>
          </cell>
          <cell r="AJ152" t="str">
            <v>06/01/2016</v>
          </cell>
          <cell r="AK152" t="str">
            <v>JAN</v>
          </cell>
          <cell r="AL152">
            <v>2016</v>
          </cell>
          <cell r="AM152" t="str">
            <v>Einar H Thome</v>
          </cell>
          <cell r="AQ152">
            <v>1</v>
          </cell>
          <cell r="AR152" t="str">
            <v/>
          </cell>
          <cell r="AS152">
            <v>131</v>
          </cell>
          <cell r="AT152" t="str">
            <v>Formulário de SA + Diagrama/Projeto + Coordenadas Geográficas/PS +  Outros</v>
          </cell>
          <cell r="AU152" t="str">
            <v>DIC05</v>
          </cell>
          <cell r="AV152" t="str">
            <v>CP30677</v>
          </cell>
          <cell r="AW152">
            <v>75</v>
          </cell>
          <cell r="AX152" t="str">
            <v>3# CA 4/0 AWG (CA 1/0 AWG)</v>
          </cell>
          <cell r="AY152">
            <v>0.58510000000000006</v>
          </cell>
          <cell r="BA152" t="str">
            <v>3# CA 2 AWG</v>
          </cell>
          <cell r="BB152">
            <v>14.49678124401102</v>
          </cell>
        </row>
        <row r="153">
          <cell r="B153" t="str">
            <v>A015389260</v>
          </cell>
          <cell r="C153">
            <v>2328716</v>
          </cell>
          <cell r="D153" t="str">
            <v>CARLOS ROBERTO ANSELME BOECHAT</v>
          </cell>
          <cell r="E153">
            <v>6.12</v>
          </cell>
          <cell r="F153" t="str">
            <v>0</v>
          </cell>
          <cell r="G153">
            <v>42248</v>
          </cell>
          <cell r="H153" t="str">
            <v>SET</v>
          </cell>
          <cell r="I153">
            <v>2015</v>
          </cell>
          <cell r="J153">
            <v>42251</v>
          </cell>
          <cell r="K153">
            <v>42251</v>
          </cell>
          <cell r="L153" t="str">
            <v>SET</v>
          </cell>
          <cell r="M153">
            <v>2015</v>
          </cell>
          <cell r="N153" t="str">
            <v>-</v>
          </cell>
          <cell r="O153" t="str">
            <v>CONCLUÍDO</v>
          </cell>
          <cell r="P153">
            <v>24</v>
          </cell>
          <cell r="Q153">
            <v>29</v>
          </cell>
          <cell r="R153" t="str">
            <v>Luiz Antônio</v>
          </cell>
          <cell r="S153" t="str">
            <v>REPROVADO</v>
          </cell>
          <cell r="T153">
            <v>42275</v>
          </cell>
          <cell r="U153" t="str">
            <v>SET</v>
          </cell>
          <cell r="V153">
            <v>2015</v>
          </cell>
          <cell r="W153" t="str">
            <v>CAMPOS</v>
          </cell>
          <cell r="X153" t="str">
            <v>NTD-010 R-0</v>
          </cell>
          <cell r="Y153" t="str">
            <v>MICRO</v>
          </cell>
          <cell r="Z153" t="str">
            <v>NÃO</v>
          </cell>
          <cell r="AA153" t="str">
            <v>BT - 3Ø</v>
          </cell>
          <cell r="AB153" t="str">
            <v>Residencial</v>
          </cell>
          <cell r="AC153" t="str">
            <v>ORDEM FINALIZADA</v>
          </cell>
          <cell r="AD153" t="str">
            <v>-21.767054</v>
          </cell>
          <cell r="AE153" t="str">
            <v>-41.332726</v>
          </cell>
          <cell r="AF153" t="str">
            <v>NÃO</v>
          </cell>
          <cell r="AH153" t="str">
            <v>AUTO</v>
          </cell>
          <cell r="AJ153" t="str">
            <v>18/03/2016</v>
          </cell>
          <cell r="AK153" t="str">
            <v>MAR</v>
          </cell>
          <cell r="AL153">
            <v>2016</v>
          </cell>
          <cell r="AM153" t="str">
            <v>Joselito G Silveira</v>
          </cell>
          <cell r="AO153" t="str">
            <v xml:space="preserve">Canadian - </v>
          </cell>
          <cell r="AP153" t="str">
            <v xml:space="preserve">WEG - </v>
          </cell>
          <cell r="AQ153">
            <v>1</v>
          </cell>
          <cell r="AR153" t="str">
            <v/>
          </cell>
          <cell r="AS153">
            <v>199</v>
          </cell>
          <cell r="AT153" t="str">
            <v>Formulário de SA + Coordenadas Geográficas/PS + Outros</v>
          </cell>
          <cell r="AU153" t="str">
            <v>DIC08</v>
          </cell>
          <cell r="AV153" t="str">
            <v>T30058</v>
          </cell>
          <cell r="AW153">
            <v>113</v>
          </cell>
          <cell r="AX153" t="str">
            <v>3# CA 1/0 AWG (CA 2 AWG)</v>
          </cell>
          <cell r="AY153">
            <v>0.24409999999999998</v>
          </cell>
          <cell r="BA153" t="str">
            <v>3# COMP 185</v>
          </cell>
          <cell r="BB153">
            <v>1.9133542676183433</v>
          </cell>
        </row>
        <row r="154">
          <cell r="B154" t="str">
            <v>A015361171</v>
          </cell>
          <cell r="C154">
            <v>6020714</v>
          </cell>
          <cell r="D154" t="str">
            <v>ESPELHO DO MAR RESTAURANTE E POUSADA LTD</v>
          </cell>
          <cell r="E154">
            <v>12</v>
          </cell>
          <cell r="F154">
            <v>12</v>
          </cell>
          <cell r="G154">
            <v>42243</v>
          </cell>
          <cell r="H154" t="str">
            <v>AGO</v>
          </cell>
          <cell r="I154">
            <v>2015</v>
          </cell>
          <cell r="J154">
            <v>42251</v>
          </cell>
          <cell r="K154">
            <v>42251</v>
          </cell>
          <cell r="L154" t="str">
            <v>SET</v>
          </cell>
          <cell r="M154">
            <v>2015</v>
          </cell>
          <cell r="N154" t="str">
            <v>-</v>
          </cell>
          <cell r="O154" t="str">
            <v>CONCLUÍDO</v>
          </cell>
          <cell r="P154">
            <v>35</v>
          </cell>
          <cell r="Q154">
            <v>35</v>
          </cell>
          <cell r="R154" t="str">
            <v>Luiz Antônio</v>
          </cell>
          <cell r="S154" t="str">
            <v>APROVADO</v>
          </cell>
          <cell r="T154">
            <v>42286</v>
          </cell>
          <cell r="U154" t="str">
            <v>OUT</v>
          </cell>
          <cell r="V154">
            <v>2015</v>
          </cell>
          <cell r="W154" t="str">
            <v>NITERÓI</v>
          </cell>
          <cell r="X154" t="str">
            <v>NTD-010 R-0</v>
          </cell>
          <cell r="Y154" t="str">
            <v>MICRO</v>
          </cell>
          <cell r="Z154" t="str">
            <v>NÃO</v>
          </cell>
          <cell r="AA154" t="str">
            <v>BT - 3Ø</v>
          </cell>
          <cell r="AB154" t="str">
            <v>Comercial</v>
          </cell>
          <cell r="AC154" t="str">
            <v>ORDEM FINALIZADA</v>
          </cell>
          <cell r="AD154" t="str">
            <v>-22.567207</v>
          </cell>
          <cell r="AE154" t="str">
            <v xml:space="preserve"> -41.986378</v>
          </cell>
          <cell r="AF154" t="str">
            <v>SIM</v>
          </cell>
          <cell r="AG154">
            <v>42489</v>
          </cell>
          <cell r="AH154" t="str">
            <v>AUTO</v>
          </cell>
          <cell r="AJ154" t="str">
            <v>03/05/2016</v>
          </cell>
          <cell r="AK154" t="str">
            <v>MAI</v>
          </cell>
          <cell r="AL154">
            <v>2016</v>
          </cell>
          <cell r="AM154" t="str">
            <v>Brasil Solair</v>
          </cell>
          <cell r="AO154" t="str">
            <v xml:space="preserve">Brasil Solair - </v>
          </cell>
          <cell r="AP154" t="str">
            <v>SAJ - SUNUNO-TL-5K</v>
          </cell>
          <cell r="AQ154">
            <v>1</v>
          </cell>
          <cell r="AR154" t="str">
            <v/>
          </cell>
          <cell r="AS154">
            <v>250</v>
          </cell>
          <cell r="AU154" t="str">
            <v>INO02</v>
          </cell>
          <cell r="AV154" t="str">
            <v>NI17139</v>
          </cell>
          <cell r="AW154" t="str">
            <v/>
          </cell>
          <cell r="AX154" t="str">
            <v>PR 1KV 3X150(70)MM²ALCPEXT</v>
          </cell>
          <cell r="AY154">
            <v>0.38900000000000001</v>
          </cell>
          <cell r="BA154" t="str">
            <v>3# CA 2 AWG</v>
          </cell>
          <cell r="BB154">
            <v>11.15</v>
          </cell>
        </row>
        <row r="155">
          <cell r="B155" t="str">
            <v>A015344869</v>
          </cell>
          <cell r="C155">
            <v>2327251</v>
          </cell>
          <cell r="D155" t="str">
            <v>PERSIANAS G DE M IND E COMERCIO LTDA</v>
          </cell>
          <cell r="E155">
            <v>52.8</v>
          </cell>
          <cell r="F155">
            <v>52.8</v>
          </cell>
          <cell r="G155">
            <v>42241</v>
          </cell>
          <cell r="H155" t="str">
            <v>AGO</v>
          </cell>
          <cell r="I155">
            <v>2015</v>
          </cell>
          <cell r="J155">
            <v>42251</v>
          </cell>
          <cell r="K155">
            <v>42251</v>
          </cell>
          <cell r="L155" t="str">
            <v>SET</v>
          </cell>
          <cell r="M155">
            <v>2015</v>
          </cell>
          <cell r="N155" t="str">
            <v>-</v>
          </cell>
          <cell r="O155" t="str">
            <v>CONCLUÍDO</v>
          </cell>
          <cell r="P155">
            <v>35</v>
          </cell>
          <cell r="Q155">
            <v>35</v>
          </cell>
          <cell r="R155" t="str">
            <v>Luiz Antônio</v>
          </cell>
          <cell r="S155" t="str">
            <v>APROVADO</v>
          </cell>
          <cell r="T155">
            <v>42286</v>
          </cell>
          <cell r="U155" t="str">
            <v>OUT</v>
          </cell>
          <cell r="V155">
            <v>2015</v>
          </cell>
          <cell r="W155" t="str">
            <v>NITERÓI</v>
          </cell>
          <cell r="X155" t="str">
            <v>NTD-010 R-0</v>
          </cell>
          <cell r="Y155" t="str">
            <v>MICRO</v>
          </cell>
          <cell r="Z155" t="str">
            <v>NÃO</v>
          </cell>
          <cell r="AA155" t="str">
            <v>BT - 3Ø</v>
          </cell>
          <cell r="AB155" t="str">
            <v>Comercial</v>
          </cell>
          <cell r="AC155" t="str">
            <v>ORDEM FINALIZADA</v>
          </cell>
          <cell r="AD155" t="str">
            <v>-22.909272</v>
          </cell>
          <cell r="AE155" t="str">
            <v>-42.838086</v>
          </cell>
          <cell r="AF155" t="str">
            <v>SIM</v>
          </cell>
          <cell r="AG155">
            <v>42322</v>
          </cell>
          <cell r="AH155" t="str">
            <v>AUTO</v>
          </cell>
          <cell r="AJ155" t="str">
            <v>14/11/2015</v>
          </cell>
          <cell r="AK155" t="str">
            <v>NOV</v>
          </cell>
          <cell r="AL155">
            <v>2015</v>
          </cell>
          <cell r="AM155" t="str">
            <v>Brasil Solair</v>
          </cell>
          <cell r="AO155" t="str">
            <v xml:space="preserve">Brasil Solair - </v>
          </cell>
          <cell r="AP155" t="str">
            <v>SAJ - SUNUNO TL5K</v>
          </cell>
          <cell r="AQ155">
            <v>1</v>
          </cell>
          <cell r="AR155" t="str">
            <v/>
          </cell>
          <cell r="AS155">
            <v>81</v>
          </cell>
          <cell r="AU155" t="str">
            <v>MAR01</v>
          </cell>
          <cell r="AV155" t="str">
            <v>NI17539</v>
          </cell>
          <cell r="AW155" t="str">
            <v/>
          </cell>
          <cell r="AX155" t="str">
            <v>3# PR 1kV 3x50(50)mm²AL</v>
          </cell>
          <cell r="AY155">
            <v>0.30610000000000004</v>
          </cell>
          <cell r="BA155" t="str">
            <v>3# CA 2 AWG</v>
          </cell>
          <cell r="BB155">
            <v>4.88</v>
          </cell>
        </row>
        <row r="156">
          <cell r="B156" t="str">
            <v>A015361269</v>
          </cell>
          <cell r="C156">
            <v>5979896</v>
          </cell>
          <cell r="D156" t="str">
            <v>R SERAFIN RESTAURANTE ME</v>
          </cell>
          <cell r="E156">
            <v>14.4</v>
          </cell>
          <cell r="F156">
            <v>14.4</v>
          </cell>
          <cell r="G156">
            <v>42243</v>
          </cell>
          <cell r="H156" t="str">
            <v>AGO</v>
          </cell>
          <cell r="I156">
            <v>2015</v>
          </cell>
          <cell r="J156">
            <v>42251</v>
          </cell>
          <cell r="K156">
            <v>42251</v>
          </cell>
          <cell r="L156" t="str">
            <v>SET</v>
          </cell>
          <cell r="M156">
            <v>2015</v>
          </cell>
          <cell r="N156" t="str">
            <v>-</v>
          </cell>
          <cell r="O156" t="str">
            <v>CONCLUÍDO</v>
          </cell>
          <cell r="P156">
            <v>42</v>
          </cell>
          <cell r="Q156">
            <v>42</v>
          </cell>
          <cell r="R156" t="str">
            <v>Luiz Antônio</v>
          </cell>
          <cell r="S156" t="str">
            <v>APROVADO</v>
          </cell>
          <cell r="T156">
            <v>42293</v>
          </cell>
          <cell r="U156" t="str">
            <v>OUT</v>
          </cell>
          <cell r="V156">
            <v>2015</v>
          </cell>
          <cell r="W156" t="str">
            <v>CABO FRIO</v>
          </cell>
          <cell r="X156" t="str">
            <v>NTD-010 R-0</v>
          </cell>
          <cell r="Y156" t="str">
            <v>MICRO</v>
          </cell>
          <cell r="Z156" t="str">
            <v>NÃO</v>
          </cell>
          <cell r="AA156" t="str">
            <v>BT - 3Ø</v>
          </cell>
          <cell r="AB156" t="str">
            <v>Comercial</v>
          </cell>
          <cell r="AC156" t="str">
            <v>ORDEM FINALIZADA</v>
          </cell>
          <cell r="AD156" t="str">
            <v>-22.870388</v>
          </cell>
          <cell r="AE156" t="str">
            <v>-42.267361</v>
          </cell>
          <cell r="AF156" t="str">
            <v>SIM</v>
          </cell>
          <cell r="AG156">
            <v>42343</v>
          </cell>
          <cell r="AH156" t="str">
            <v>AUTO</v>
          </cell>
          <cell r="AJ156" t="str">
            <v>07/12/2015</v>
          </cell>
          <cell r="AK156" t="str">
            <v>DEZ</v>
          </cell>
          <cell r="AL156">
            <v>2015</v>
          </cell>
          <cell r="AM156" t="str">
            <v>Brasil Solair</v>
          </cell>
          <cell r="AO156" t="str">
            <v xml:space="preserve">Brasil Solair - </v>
          </cell>
          <cell r="AP156" t="str">
            <v>SAJ - SUNUNO TL5K</v>
          </cell>
          <cell r="AQ156">
            <v>1</v>
          </cell>
          <cell r="AR156" t="str">
            <v/>
          </cell>
          <cell r="AS156">
            <v>102</v>
          </cell>
          <cell r="AU156" t="str">
            <v>EAR06</v>
          </cell>
          <cell r="AV156" t="str">
            <v>AR40272</v>
          </cell>
          <cell r="AW156">
            <v>113</v>
          </cell>
          <cell r="AX156" t="str">
            <v>3# CA 2 AWG (CA 2 AWG)</v>
          </cell>
          <cell r="AY156">
            <v>0.68010000000000004</v>
          </cell>
          <cell r="BA156" t="str">
            <v>3# CA 2 AWG</v>
          </cell>
          <cell r="BB156">
            <v>22.689579189208686</v>
          </cell>
        </row>
        <row r="157">
          <cell r="B157" t="str">
            <v>A013810534</v>
          </cell>
          <cell r="C157">
            <v>4233758</v>
          </cell>
          <cell r="D157" t="str">
            <v>CLEO PIRES AYROSA GALVÃO</v>
          </cell>
          <cell r="E157">
            <v>4</v>
          </cell>
          <cell r="F157">
            <v>4</v>
          </cell>
          <cell r="G157">
            <v>41949</v>
          </cell>
          <cell r="H157" t="str">
            <v>NOV</v>
          </cell>
          <cell r="I157">
            <v>2014</v>
          </cell>
          <cell r="J157">
            <v>42251</v>
          </cell>
          <cell r="K157">
            <v>42251</v>
          </cell>
          <cell r="L157" t="str">
            <v>SET</v>
          </cell>
          <cell r="M157">
            <v>2015</v>
          </cell>
          <cell r="N157" t="str">
            <v>-</v>
          </cell>
          <cell r="O157" t="str">
            <v>CONCLUÍDO</v>
          </cell>
          <cell r="P157">
            <v>34</v>
          </cell>
          <cell r="Q157">
            <v>160</v>
          </cell>
          <cell r="R157" t="str">
            <v>Luiz Antônio</v>
          </cell>
          <cell r="S157" t="str">
            <v>APROVADO</v>
          </cell>
          <cell r="T157">
            <v>42285</v>
          </cell>
          <cell r="U157" t="str">
            <v>OUT</v>
          </cell>
          <cell r="V157">
            <v>2015</v>
          </cell>
          <cell r="W157" t="str">
            <v>PETRÓPOLIS</v>
          </cell>
          <cell r="X157" t="str">
            <v>ETA-020 R-1</v>
          </cell>
          <cell r="Y157" t="str">
            <v>MICRO</v>
          </cell>
          <cell r="Z157" t="str">
            <v>NÃO</v>
          </cell>
          <cell r="AA157" t="str">
            <v>BT - 3Ø</v>
          </cell>
          <cell r="AB157" t="str">
            <v>Residencial</v>
          </cell>
          <cell r="AC157" t="str">
            <v>ORDEM FINALIZADA</v>
          </cell>
          <cell r="AD157" t="str">
            <v>-22.418138</v>
          </cell>
          <cell r="AE157" t="str">
            <v>-43.167980</v>
          </cell>
          <cell r="AF157" t="str">
            <v>SIM</v>
          </cell>
          <cell r="AG157">
            <v>42368</v>
          </cell>
          <cell r="AH157" t="str">
            <v>AUTO</v>
          </cell>
          <cell r="AJ157" t="str">
            <v>04/01/2016</v>
          </cell>
          <cell r="AK157" t="str">
            <v>JAN</v>
          </cell>
          <cell r="AL157">
            <v>2016</v>
          </cell>
          <cell r="AM157" t="str">
            <v>Windeo Green futur</v>
          </cell>
          <cell r="AO157" t="str">
            <v>YINGLI - YL245P-29b</v>
          </cell>
          <cell r="AP157" t="str">
            <v>ABB - PVI-4200-TL-OUTD</v>
          </cell>
          <cell r="AQ157">
            <v>4</v>
          </cell>
          <cell r="AR157" t="str">
            <v/>
          </cell>
          <cell r="AS157">
            <v>424</v>
          </cell>
          <cell r="AU157" t="str">
            <v>RDC02</v>
          </cell>
          <cell r="AV157" t="str">
            <v>PE66250</v>
          </cell>
          <cell r="AW157" t="str">
            <v/>
          </cell>
          <cell r="AX157" t="str">
            <v>3# CU 70 mm² (CU 35 mm²)</v>
          </cell>
          <cell r="AY157">
            <v>0.39410000000000001</v>
          </cell>
          <cell r="BA157" t="str">
            <v>3# CA 1/0 AWG (CA 2 AWG)</v>
          </cell>
          <cell r="BB157">
            <v>24.69</v>
          </cell>
        </row>
        <row r="158">
          <cell r="B158" t="str">
            <v>A015317039</v>
          </cell>
          <cell r="C158">
            <v>2550308</v>
          </cell>
          <cell r="D158" t="str">
            <v>CONDOMINIO RESIDENCIAL BOSQUE DE ITAPEBA</v>
          </cell>
          <cell r="E158">
            <v>7.2</v>
          </cell>
          <cell r="F158" t="str">
            <v>0</v>
          </cell>
          <cell r="G158">
            <v>42236</v>
          </cell>
          <cell r="H158" t="str">
            <v>-</v>
          </cell>
          <cell r="I158" t="str">
            <v>-</v>
          </cell>
          <cell r="J158">
            <v>42255</v>
          </cell>
          <cell r="K158">
            <v>42255</v>
          </cell>
          <cell r="L158" t="str">
            <v>-</v>
          </cell>
          <cell r="M158" t="str">
            <v>-</v>
          </cell>
          <cell r="N158" t="str">
            <v>-</v>
          </cell>
          <cell r="O158" t="str">
            <v>CANCELADO</v>
          </cell>
          <cell r="P158" t="str">
            <v>-</v>
          </cell>
          <cell r="Q158" t="str">
            <v>-</v>
          </cell>
          <cell r="S158" t="str">
            <v>ING. INDEVIDO</v>
          </cell>
          <cell r="U158" t="str">
            <v>-</v>
          </cell>
          <cell r="V158" t="str">
            <v>-</v>
          </cell>
          <cell r="X158" t="str">
            <v>-</v>
          </cell>
          <cell r="Y158" t="str">
            <v>-</v>
          </cell>
          <cell r="AC158" t="str">
            <v>ORDEM CANCELADA</v>
          </cell>
          <cell r="AF158" t="str">
            <v/>
          </cell>
          <cell r="AJ158" t="str">
            <v>11/09/2015</v>
          </cell>
          <cell r="AK158" t="str">
            <v>-</v>
          </cell>
          <cell r="AL158" t="str">
            <v>-</v>
          </cell>
          <cell r="AN158" t="str">
            <v>Ordem ingressada com Nº do cliente incorreto</v>
          </cell>
          <cell r="AQ158" t="str">
            <v>-</v>
          </cell>
          <cell r="AR158" t="str">
            <v/>
          </cell>
          <cell r="AS158" t="str">
            <v>-</v>
          </cell>
          <cell r="AU158" t="str">
            <v>-</v>
          </cell>
          <cell r="AV158" t="str">
            <v>-</v>
          </cell>
          <cell r="AW158" t="str">
            <v>-</v>
          </cell>
          <cell r="AX158" t="str">
            <v>-</v>
          </cell>
          <cell r="AY158" t="str">
            <v>-</v>
          </cell>
          <cell r="BA158" t="str">
            <v>-</v>
          </cell>
          <cell r="BB158" t="str">
            <v>-</v>
          </cell>
        </row>
        <row r="159">
          <cell r="B159" t="str">
            <v>A015401980</v>
          </cell>
          <cell r="C159">
            <v>6013140</v>
          </cell>
          <cell r="D159" t="str">
            <v>CEJAN CENTRO EDUCACIONAL JARDIM NETO</v>
          </cell>
          <cell r="E159">
            <v>28.8</v>
          </cell>
          <cell r="F159">
            <v>28.8</v>
          </cell>
          <cell r="G159">
            <v>42250</v>
          </cell>
          <cell r="H159" t="str">
            <v>SET</v>
          </cell>
          <cell r="I159">
            <v>2015</v>
          </cell>
          <cell r="J159">
            <v>42257</v>
          </cell>
          <cell r="K159">
            <v>42257</v>
          </cell>
          <cell r="L159" t="str">
            <v>SET</v>
          </cell>
          <cell r="M159">
            <v>2015</v>
          </cell>
          <cell r="N159" t="str">
            <v>-</v>
          </cell>
          <cell r="O159" t="str">
            <v>CONCLUÍDO</v>
          </cell>
          <cell r="P159">
            <v>28</v>
          </cell>
          <cell r="Q159">
            <v>28</v>
          </cell>
          <cell r="R159" t="str">
            <v>Luiz Antônio</v>
          </cell>
          <cell r="S159" t="str">
            <v>APROVADO</v>
          </cell>
          <cell r="T159">
            <v>42285</v>
          </cell>
          <cell r="U159" t="str">
            <v>OUT</v>
          </cell>
          <cell r="V159">
            <v>2015</v>
          </cell>
          <cell r="W159" t="str">
            <v>CABO FRIO</v>
          </cell>
          <cell r="X159" t="str">
            <v>NTD-010 R-0</v>
          </cell>
          <cell r="Y159" t="str">
            <v>MICRO</v>
          </cell>
          <cell r="Z159" t="str">
            <v>NÃO</v>
          </cell>
          <cell r="AA159" t="str">
            <v>BT - 3Ø</v>
          </cell>
          <cell r="AB159" t="str">
            <v>Comercial</v>
          </cell>
          <cell r="AC159" t="str">
            <v>ORDEM FINALIZADA</v>
          </cell>
          <cell r="AD159" t="str">
            <v>-22.879366</v>
          </cell>
          <cell r="AE159" t="str">
            <v>-42.352933</v>
          </cell>
          <cell r="AF159" t="str">
            <v>SIM</v>
          </cell>
          <cell r="AG159">
            <v>42343</v>
          </cell>
          <cell r="AH159" t="str">
            <v>AUTO</v>
          </cell>
          <cell r="AJ159" t="str">
            <v>07/12/2015</v>
          </cell>
          <cell r="AK159" t="str">
            <v>DEZ</v>
          </cell>
          <cell r="AL159">
            <v>2015</v>
          </cell>
          <cell r="AM159" t="str">
            <v>Brasil Solair</v>
          </cell>
          <cell r="AO159" t="str">
            <v xml:space="preserve">Brasil Solair - </v>
          </cell>
          <cell r="AP159" t="str">
            <v>SAJ - SUNUNO TL5K</v>
          </cell>
          <cell r="AQ159">
            <v>1</v>
          </cell>
          <cell r="AR159" t="str">
            <v/>
          </cell>
          <cell r="AS159">
            <v>95</v>
          </cell>
          <cell r="AU159" t="str">
            <v>ARA06</v>
          </cell>
          <cell r="AV159" t="str">
            <v>AR62830</v>
          </cell>
          <cell r="AW159" t="str">
            <v/>
          </cell>
          <cell r="AX159" t="str">
            <v>3# BT SDE</v>
          </cell>
          <cell r="AY159">
            <v>2E-3</v>
          </cell>
          <cell r="BA159" t="str">
            <v>3# CU 70 mm² (CA 2 AWG)</v>
          </cell>
          <cell r="BB159">
            <v>8.15</v>
          </cell>
        </row>
        <row r="160">
          <cell r="B160" t="str">
            <v>A015402075</v>
          </cell>
          <cell r="C160">
            <v>3496151</v>
          </cell>
          <cell r="D160" t="str">
            <v>CEJAN CENTRO EDUCACIONAL JARDIM NETO</v>
          </cell>
          <cell r="E160">
            <v>14.4</v>
          </cell>
          <cell r="F160">
            <v>14.4</v>
          </cell>
          <cell r="G160">
            <v>42250</v>
          </cell>
          <cell r="H160" t="str">
            <v>SET</v>
          </cell>
          <cell r="I160">
            <v>2015</v>
          </cell>
          <cell r="J160">
            <v>42257</v>
          </cell>
          <cell r="K160">
            <v>42257</v>
          </cell>
          <cell r="L160" t="str">
            <v>SET</v>
          </cell>
          <cell r="M160">
            <v>2015</v>
          </cell>
          <cell r="N160" t="str">
            <v>-</v>
          </cell>
          <cell r="O160" t="str">
            <v>CONCLUÍDO</v>
          </cell>
          <cell r="P160">
            <v>28</v>
          </cell>
          <cell r="Q160">
            <v>28</v>
          </cell>
          <cell r="R160" t="str">
            <v>Luiz Antônio</v>
          </cell>
          <cell r="S160" t="str">
            <v>APROVADO</v>
          </cell>
          <cell r="T160">
            <v>42285</v>
          </cell>
          <cell r="U160" t="str">
            <v>OUT</v>
          </cell>
          <cell r="V160">
            <v>2015</v>
          </cell>
          <cell r="W160" t="str">
            <v>CABO FRIO</v>
          </cell>
          <cell r="X160" t="str">
            <v>NTD-010 R-0</v>
          </cell>
          <cell r="Y160" t="str">
            <v>MICRO</v>
          </cell>
          <cell r="Z160" t="str">
            <v>NÃO</v>
          </cell>
          <cell r="AA160" t="str">
            <v>BT - 3Ø</v>
          </cell>
          <cell r="AB160" t="str">
            <v>Comercial</v>
          </cell>
          <cell r="AC160" t="str">
            <v>ORDEM FINALIZADA</v>
          </cell>
          <cell r="AD160" t="str">
            <v>-22.879366</v>
          </cell>
          <cell r="AE160" t="str">
            <v>-42.352933</v>
          </cell>
          <cell r="AF160" t="str">
            <v>SIM</v>
          </cell>
          <cell r="AG160">
            <v>42343</v>
          </cell>
          <cell r="AH160" t="str">
            <v>AUTO</v>
          </cell>
          <cell r="AJ160" t="str">
            <v>07/12/2015</v>
          </cell>
          <cell r="AK160" t="str">
            <v>DEZ</v>
          </cell>
          <cell r="AL160">
            <v>2015</v>
          </cell>
          <cell r="AM160" t="str">
            <v>Brasil Solair</v>
          </cell>
          <cell r="AO160" t="str">
            <v xml:space="preserve">Brasil Solair - </v>
          </cell>
          <cell r="AP160" t="str">
            <v>SAJ - SUNUNO TL5K</v>
          </cell>
          <cell r="AQ160">
            <v>1</v>
          </cell>
          <cell r="AR160" t="str">
            <v/>
          </cell>
          <cell r="AS160">
            <v>95</v>
          </cell>
          <cell r="AU160" t="str">
            <v>ARA06</v>
          </cell>
          <cell r="AV160" t="str">
            <v>AR40423</v>
          </cell>
          <cell r="AW160" t="str">
            <v/>
          </cell>
          <cell r="AX160" t="str">
            <v>PR 1KV 3X50(50)MM²ALCPEXT</v>
          </cell>
          <cell r="AY160">
            <v>0.36799999999999999</v>
          </cell>
          <cell r="BA160" t="str">
            <v>3# CU 70 mm² (CA 2 AWG)</v>
          </cell>
          <cell r="BB160">
            <v>8.15</v>
          </cell>
        </row>
        <row r="161">
          <cell r="B161" t="str">
            <v>A015317108</v>
          </cell>
          <cell r="C161">
            <v>962618</v>
          </cell>
          <cell r="D161" t="str">
            <v>CONDOMINIO RESIDENCIAL BOSQUE DE ITAPEBA</v>
          </cell>
          <cell r="E161">
            <v>4.8</v>
          </cell>
          <cell r="F161">
            <v>4.8</v>
          </cell>
          <cell r="G161">
            <v>42236</v>
          </cell>
          <cell r="H161" t="str">
            <v>AGO</v>
          </cell>
          <cell r="I161">
            <v>2015</v>
          </cell>
          <cell r="J161">
            <v>42258</v>
          </cell>
          <cell r="K161">
            <v>42258</v>
          </cell>
          <cell r="L161" t="str">
            <v>SET</v>
          </cell>
          <cell r="M161">
            <v>2015</v>
          </cell>
          <cell r="N161" t="str">
            <v>-</v>
          </cell>
          <cell r="O161" t="str">
            <v>CONCLUÍDO</v>
          </cell>
          <cell r="P161">
            <v>27</v>
          </cell>
          <cell r="Q161">
            <v>46</v>
          </cell>
          <cell r="R161" t="str">
            <v>Luiz Antônio</v>
          </cell>
          <cell r="S161" t="str">
            <v>APROVADO</v>
          </cell>
          <cell r="T161">
            <v>42285</v>
          </cell>
          <cell r="U161" t="str">
            <v>OUT</v>
          </cell>
          <cell r="V161">
            <v>2015</v>
          </cell>
          <cell r="W161" t="str">
            <v>NITERÓI</v>
          </cell>
          <cell r="X161" t="str">
            <v>NTD-010 R-0</v>
          </cell>
          <cell r="Y161" t="str">
            <v>MICRO</v>
          </cell>
          <cell r="Z161" t="str">
            <v>NÃO</v>
          </cell>
          <cell r="AA161" t="str">
            <v>BT - 3Ø</v>
          </cell>
          <cell r="AB161" t="str">
            <v>Residencial</v>
          </cell>
          <cell r="AC161" t="str">
            <v>ORDEM FINALIZADA</v>
          </cell>
          <cell r="AD161" t="str">
            <v>-22.927066</v>
          </cell>
          <cell r="AE161" t="str">
            <v>-42.866338</v>
          </cell>
          <cell r="AF161" t="str">
            <v>SIM</v>
          </cell>
          <cell r="AG161">
            <v>42331</v>
          </cell>
          <cell r="AH161" t="str">
            <v>AUTO</v>
          </cell>
          <cell r="AJ161" t="str">
            <v>25/11/2015</v>
          </cell>
          <cell r="AK161" t="str">
            <v>NOV</v>
          </cell>
          <cell r="AL161">
            <v>2015</v>
          </cell>
          <cell r="AM161" t="str">
            <v>Brasil Solair</v>
          </cell>
          <cell r="AO161" t="str">
            <v xml:space="preserve">Brasil Solair - </v>
          </cell>
          <cell r="AP161" t="str">
            <v>SAJ - SUNUNO-TL-5K</v>
          </cell>
          <cell r="AQ161">
            <v>2</v>
          </cell>
          <cell r="AR161" t="str">
            <v/>
          </cell>
          <cell r="AS161">
            <v>97</v>
          </cell>
          <cell r="AU161" t="str">
            <v>MAR01</v>
          </cell>
          <cell r="AV161" t="str">
            <v>NI17460</v>
          </cell>
          <cell r="AW161" t="str">
            <v/>
          </cell>
          <cell r="AX161" t="str">
            <v>PR 1KV 3X50(50)MM²ALCPEXT</v>
          </cell>
          <cell r="AY161">
            <v>0.3271</v>
          </cell>
          <cell r="BA161" t="str">
            <v>3# CA 2 AWG</v>
          </cell>
          <cell r="BB161">
            <v>4.88</v>
          </cell>
        </row>
        <row r="162">
          <cell r="B162" t="str">
            <v>A015422720</v>
          </cell>
          <cell r="C162">
            <v>5649892</v>
          </cell>
          <cell r="D162" t="str">
            <v>MARCOS ROSSI</v>
          </cell>
          <cell r="E162">
            <v>3</v>
          </cell>
          <cell r="F162" t="str">
            <v>0</v>
          </cell>
          <cell r="G162">
            <v>42255</v>
          </cell>
          <cell r="H162" t="str">
            <v>SET</v>
          </cell>
          <cell r="I162">
            <v>2015</v>
          </cell>
          <cell r="J162">
            <v>42258</v>
          </cell>
          <cell r="K162">
            <v>42258</v>
          </cell>
          <cell r="L162" t="str">
            <v>SET</v>
          </cell>
          <cell r="M162">
            <v>2015</v>
          </cell>
          <cell r="N162" t="str">
            <v>-</v>
          </cell>
          <cell r="O162" t="str">
            <v>CONCLUÍDO</v>
          </cell>
          <cell r="P162">
            <v>6</v>
          </cell>
          <cell r="Q162">
            <v>81</v>
          </cell>
          <cell r="R162" t="str">
            <v>Luiz Antônio</v>
          </cell>
          <cell r="S162" t="str">
            <v>REPROVADO</v>
          </cell>
          <cell r="T162">
            <v>42264</v>
          </cell>
          <cell r="U162" t="str">
            <v>SET</v>
          </cell>
          <cell r="V162">
            <v>2015</v>
          </cell>
          <cell r="W162" t="str">
            <v>CABO FRIO</v>
          </cell>
          <cell r="X162" t="str">
            <v>NTD-010 R-0</v>
          </cell>
          <cell r="Y162" t="str">
            <v>MICRO</v>
          </cell>
          <cell r="Z162" t="str">
            <v>NÃO</v>
          </cell>
          <cell r="AA162" t="str">
            <v>BT - 3Ø</v>
          </cell>
          <cell r="AB162" t="str">
            <v>Residencial</v>
          </cell>
          <cell r="AC162" t="str">
            <v>ORDEM FINALIZADA</v>
          </cell>
          <cell r="AD162" t="str">
            <v>-22.755252</v>
          </cell>
          <cell r="AE162" t="str">
            <v>-41.892452</v>
          </cell>
          <cell r="AF162" t="str">
            <v>NÃO</v>
          </cell>
          <cell r="AH162" t="str">
            <v>AUTO</v>
          </cell>
          <cell r="AJ162" t="str">
            <v>01/07/2016</v>
          </cell>
          <cell r="AK162" t="str">
            <v>JUL</v>
          </cell>
          <cell r="AL162">
            <v>2016</v>
          </cell>
          <cell r="AM162" t="str">
            <v>Ivotec</v>
          </cell>
          <cell r="AO162" t="str">
            <v>ISTAR SOLAR - Is 4000p</v>
          </cell>
          <cell r="AP162" t="str">
            <v>ABB - PVI-3,0</v>
          </cell>
          <cell r="AQ162">
            <v>1</v>
          </cell>
          <cell r="AR162" t="str">
            <v/>
          </cell>
          <cell r="AS162">
            <v>297</v>
          </cell>
          <cell r="AT162" t="str">
            <v>ART + Formulário de SA + Diagrama/Projeto + Coordenadas Geográficas/PS + Certificado/Registro - Inversor + Outros</v>
          </cell>
          <cell r="AU162" t="str">
            <v>BUZ02</v>
          </cell>
          <cell r="AV162" t="str">
            <v>CF49978</v>
          </cell>
          <cell r="AW162">
            <v>113</v>
          </cell>
          <cell r="AX162" t="str">
            <v>3# PR 1kV 3x95(50)mm²AL</v>
          </cell>
          <cell r="AY162">
            <v>0.3881</v>
          </cell>
          <cell r="BA162" t="str">
            <v>3# COMP 185</v>
          </cell>
          <cell r="BB162">
            <v>4.0321051649656363</v>
          </cell>
        </row>
        <row r="163">
          <cell r="B163" t="str">
            <v>A015451525</v>
          </cell>
          <cell r="C163">
            <v>5112738</v>
          </cell>
          <cell r="D163" t="str">
            <v>COND RESIDENCIAL BOSQUE DE ITAPEBA</v>
          </cell>
          <cell r="E163">
            <v>7.2</v>
          </cell>
          <cell r="F163">
            <v>7.2</v>
          </cell>
          <cell r="G163">
            <v>42258</v>
          </cell>
          <cell r="H163" t="str">
            <v>SET</v>
          </cell>
          <cell r="I163">
            <v>2015</v>
          </cell>
          <cell r="J163">
            <v>42258</v>
          </cell>
          <cell r="K163">
            <v>42258</v>
          </cell>
          <cell r="L163" t="str">
            <v>SET</v>
          </cell>
          <cell r="M163">
            <v>2015</v>
          </cell>
          <cell r="N163" t="str">
            <v>-</v>
          </cell>
          <cell r="O163" t="str">
            <v>CANCELADO</v>
          </cell>
          <cell r="P163">
            <v>27</v>
          </cell>
          <cell r="Q163">
            <v>27</v>
          </cell>
          <cell r="R163" t="str">
            <v>Luiz Antônio</v>
          </cell>
          <cell r="S163" t="str">
            <v>APROVADO</v>
          </cell>
          <cell r="T163">
            <v>42285</v>
          </cell>
          <cell r="U163" t="str">
            <v>OUT</v>
          </cell>
          <cell r="V163">
            <v>2015</v>
          </cell>
          <cell r="W163" t="str">
            <v>NITERÓI</v>
          </cell>
          <cell r="X163" t="str">
            <v>NTD-010 R-0</v>
          </cell>
          <cell r="Y163" t="str">
            <v>MICRO</v>
          </cell>
          <cell r="Z163" t="str">
            <v>NÃO</v>
          </cell>
          <cell r="AA163" t="str">
            <v>BT - 3Ø</v>
          </cell>
          <cell r="AB163" t="str">
            <v>Residencial</v>
          </cell>
          <cell r="AC163" t="str">
            <v>ORDEM CANCELADA</v>
          </cell>
          <cell r="AD163" t="str">
            <v>-22.927491</v>
          </cell>
          <cell r="AE163" t="str">
            <v xml:space="preserve"> -43.094280</v>
          </cell>
          <cell r="AF163" t="str">
            <v>NÃO</v>
          </cell>
          <cell r="AG163" t="str">
            <v/>
          </cell>
          <cell r="AJ163" t="str">
            <v>11/11/2015</v>
          </cell>
          <cell r="AK163" t="str">
            <v>NOV</v>
          </cell>
          <cell r="AL163">
            <v>2015</v>
          </cell>
          <cell r="AM163" t="str">
            <v>Brasil Solair</v>
          </cell>
          <cell r="AQ163">
            <v>1</v>
          </cell>
          <cell r="AR163" t="str">
            <v/>
          </cell>
          <cell r="AS163" t="str">
            <v>-</v>
          </cell>
          <cell r="AU163" t="str">
            <v>MAR01</v>
          </cell>
          <cell r="AV163" t="str">
            <v>N700866</v>
          </cell>
          <cell r="AW163">
            <v>75</v>
          </cell>
          <cell r="AX163" t="str">
            <v>3# PR 1kV 3x50(50)mm²AL</v>
          </cell>
          <cell r="AY163">
            <v>0.498</v>
          </cell>
          <cell r="BA163" t="str">
            <v>3# CA 2 AWG</v>
          </cell>
          <cell r="BB163">
            <v>4.88</v>
          </cell>
        </row>
        <row r="164">
          <cell r="B164" t="str">
            <v>A015222487</v>
          </cell>
          <cell r="C164">
            <v>5717257</v>
          </cell>
          <cell r="D164" t="str">
            <v>LUCAS ROXO TECKEMEIER</v>
          </cell>
          <cell r="E164">
            <v>2.5</v>
          </cell>
          <cell r="F164">
            <v>2.5</v>
          </cell>
          <cell r="G164">
            <v>42220</v>
          </cell>
          <cell r="H164" t="str">
            <v>AGO</v>
          </cell>
          <cell r="I164">
            <v>2015</v>
          </cell>
          <cell r="J164">
            <v>42261</v>
          </cell>
          <cell r="K164">
            <v>42261</v>
          </cell>
          <cell r="L164" t="str">
            <v>SET</v>
          </cell>
          <cell r="M164">
            <v>2015</v>
          </cell>
          <cell r="N164" t="str">
            <v>-</v>
          </cell>
          <cell r="O164" t="str">
            <v>CONCLUÍDO</v>
          </cell>
          <cell r="P164">
            <v>24</v>
          </cell>
          <cell r="Q164">
            <v>48</v>
          </cell>
          <cell r="R164" t="str">
            <v>Luiz Antônio</v>
          </cell>
          <cell r="S164" t="str">
            <v>APROVADO</v>
          </cell>
          <cell r="T164">
            <v>42285</v>
          </cell>
          <cell r="U164" t="str">
            <v>OUT</v>
          </cell>
          <cell r="V164">
            <v>2015</v>
          </cell>
          <cell r="W164" t="str">
            <v>MACAÉ</v>
          </cell>
          <cell r="X164" t="str">
            <v>NTD-010 R-0</v>
          </cell>
          <cell r="Y164" t="str">
            <v>MICRO</v>
          </cell>
          <cell r="Z164" t="str">
            <v>NÃO</v>
          </cell>
          <cell r="AA164" t="str">
            <v>BT - 2Ø</v>
          </cell>
          <cell r="AB164" t="str">
            <v>Residencial</v>
          </cell>
          <cell r="AC164" t="str">
            <v>ORDEM FINALIZADA</v>
          </cell>
          <cell r="AD164" t="str">
            <v>-22.407000</v>
          </cell>
          <cell r="AE164" t="str">
            <v>-41.834943</v>
          </cell>
          <cell r="AF164" t="str">
            <v>SIM</v>
          </cell>
          <cell r="AG164">
            <v>42314</v>
          </cell>
          <cell r="AH164" t="str">
            <v>AUTO</v>
          </cell>
          <cell r="AJ164" t="str">
            <v>09/11/2015</v>
          </cell>
          <cell r="AK164" t="str">
            <v>NOV</v>
          </cell>
          <cell r="AL164">
            <v>2015</v>
          </cell>
          <cell r="AM164" t="str">
            <v>Pedro A Vezzali</v>
          </cell>
          <cell r="AO164" t="str">
            <v>YINGLI - YL250P-29b</v>
          </cell>
          <cell r="AP164" t="str">
            <v>GINLONG - SOLIS 4K 2G</v>
          </cell>
          <cell r="AQ164">
            <v>2</v>
          </cell>
          <cell r="AR164" t="str">
            <v/>
          </cell>
          <cell r="AS164">
            <v>97</v>
          </cell>
          <cell r="AU164" t="str">
            <v>IBS02</v>
          </cell>
          <cell r="AV164" t="str">
            <v>MC25898</v>
          </cell>
          <cell r="AW164">
            <v>75</v>
          </cell>
          <cell r="AX164" t="str">
            <v>3# PR 1kV 3x95(50)mm²AL</v>
          </cell>
          <cell r="AY164">
            <v>0.66100000000000003</v>
          </cell>
          <cell r="BA164" t="str">
            <v>3# COMP 50</v>
          </cell>
          <cell r="BB164">
            <v>6.4</v>
          </cell>
        </row>
        <row r="165">
          <cell r="B165" t="str">
            <v>A014921755</v>
          </cell>
          <cell r="C165">
            <v>5080122</v>
          </cell>
          <cell r="D165" t="str">
            <v>GRAZIELE DA FONSECA ESTEVES</v>
          </cell>
          <cell r="E165">
            <v>2</v>
          </cell>
          <cell r="F165">
            <v>2</v>
          </cell>
          <cell r="G165">
            <v>42165</v>
          </cell>
          <cell r="H165" t="str">
            <v>JUN</v>
          </cell>
          <cell r="I165">
            <v>2015</v>
          </cell>
          <cell r="J165">
            <v>42285</v>
          </cell>
          <cell r="K165">
            <v>42261</v>
          </cell>
          <cell r="L165" t="str">
            <v>SET</v>
          </cell>
          <cell r="M165">
            <v>2015</v>
          </cell>
          <cell r="N165" t="str">
            <v>-</v>
          </cell>
          <cell r="O165" t="str">
            <v>CANCELADO</v>
          </cell>
          <cell r="P165">
            <v>24</v>
          </cell>
          <cell r="Q165">
            <v>44</v>
          </cell>
          <cell r="R165" t="str">
            <v>Luiz Antônio</v>
          </cell>
          <cell r="S165" t="str">
            <v>APROVADO</v>
          </cell>
          <cell r="T165">
            <v>42285</v>
          </cell>
          <cell r="U165" t="str">
            <v>OUT</v>
          </cell>
          <cell r="V165">
            <v>2015</v>
          </cell>
          <cell r="W165" t="str">
            <v>PETRÓPOLIS</v>
          </cell>
          <cell r="X165" t="str">
            <v>NTD-010 R-0</v>
          </cell>
          <cell r="Y165" t="str">
            <v>MICRO</v>
          </cell>
          <cell r="Z165" t="str">
            <v>NÃO</v>
          </cell>
          <cell r="AA165" t="str">
            <v>BT - 3Ø</v>
          </cell>
          <cell r="AB165" t="str">
            <v>Residencial</v>
          </cell>
          <cell r="AC165" t="str">
            <v>ORDEM CANCELADA</v>
          </cell>
          <cell r="AD165" t="str">
            <v>-22.508347</v>
          </cell>
          <cell r="AE165" t="str">
            <v>-43.207578</v>
          </cell>
          <cell r="AF165" t="str">
            <v>NÃO</v>
          </cell>
          <cell r="AG165" t="str">
            <v/>
          </cell>
          <cell r="AJ165" t="str">
            <v>18/05/2016</v>
          </cell>
          <cell r="AK165" t="str">
            <v>MAI</v>
          </cell>
          <cell r="AL165">
            <v>2016</v>
          </cell>
          <cell r="AM165" t="str">
            <v>First Energy</v>
          </cell>
          <cell r="AQ165">
            <v>2</v>
          </cell>
          <cell r="AR165" t="str">
            <v/>
          </cell>
          <cell r="AS165" t="str">
            <v>-</v>
          </cell>
          <cell r="AU165" t="str">
            <v>BGN04</v>
          </cell>
          <cell r="AV165" t="str">
            <v>PE65762</v>
          </cell>
          <cell r="AW165">
            <v>30</v>
          </cell>
          <cell r="AX165" t="str">
            <v>2# CU 16-1 FIO (CU 16-1 FIO)</v>
          </cell>
          <cell r="AY165">
            <v>0.499</v>
          </cell>
          <cell r="BA165" t="str">
            <v>3# CA 4/0 AWG (CU 35 mm²)</v>
          </cell>
          <cell r="BB165">
            <v>4.5442470601201226</v>
          </cell>
        </row>
        <row r="166">
          <cell r="B166" t="str">
            <v>A015422745</v>
          </cell>
          <cell r="C166">
            <v>6066563</v>
          </cell>
          <cell r="D166" t="str">
            <v>CHURRASCARIA KILO GOURMET LTDA</v>
          </cell>
          <cell r="E166">
            <v>43.2</v>
          </cell>
          <cell r="F166">
            <v>43.2</v>
          </cell>
          <cell r="G166">
            <v>42255</v>
          </cell>
          <cell r="H166" t="str">
            <v>SET</v>
          </cell>
          <cell r="I166">
            <v>2015</v>
          </cell>
          <cell r="J166">
            <v>42262</v>
          </cell>
          <cell r="K166">
            <v>42262</v>
          </cell>
          <cell r="L166" t="str">
            <v>SET</v>
          </cell>
          <cell r="M166">
            <v>2015</v>
          </cell>
          <cell r="N166" t="str">
            <v>-</v>
          </cell>
          <cell r="O166" t="str">
            <v>CONCLUÍDO</v>
          </cell>
          <cell r="P166">
            <v>31</v>
          </cell>
          <cell r="Q166">
            <v>31</v>
          </cell>
          <cell r="R166" t="str">
            <v>Luiz Antônio</v>
          </cell>
          <cell r="S166" t="str">
            <v>APROVADO</v>
          </cell>
          <cell r="T166">
            <v>42293</v>
          </cell>
          <cell r="U166" t="str">
            <v>OUT</v>
          </cell>
          <cell r="V166">
            <v>2015</v>
          </cell>
          <cell r="W166" t="str">
            <v>CABO FRIO</v>
          </cell>
          <cell r="X166" t="str">
            <v>NTD-010 R-0</v>
          </cell>
          <cell r="Y166" t="str">
            <v>MICRO</v>
          </cell>
          <cell r="Z166" t="str">
            <v>NÃO</v>
          </cell>
          <cell r="AA166" t="str">
            <v>BT - 3Ø</v>
          </cell>
          <cell r="AB166" t="str">
            <v>Comercial</v>
          </cell>
          <cell r="AC166" t="str">
            <v>ORDEM FINALIZADA</v>
          </cell>
          <cell r="AD166" t="str">
            <v>-22.865555</v>
          </cell>
          <cell r="AE166" t="str">
            <v>-42.309877</v>
          </cell>
          <cell r="AF166" t="str">
            <v>SIM</v>
          </cell>
          <cell r="AG166">
            <v>42343</v>
          </cell>
          <cell r="AH166" t="str">
            <v>AUTO</v>
          </cell>
          <cell r="AJ166" t="str">
            <v>07/12/2015</v>
          </cell>
          <cell r="AK166" t="str">
            <v>DEZ</v>
          </cell>
          <cell r="AL166">
            <v>2015</v>
          </cell>
          <cell r="AM166" t="str">
            <v>Brasil Solair</v>
          </cell>
          <cell r="AO166" t="str">
            <v xml:space="preserve">Brasil Solair - </v>
          </cell>
          <cell r="AP166" t="str">
            <v>SAJ - SUNUNO TL5K</v>
          </cell>
          <cell r="AQ166">
            <v>1</v>
          </cell>
          <cell r="AR166" t="str">
            <v/>
          </cell>
          <cell r="AS166">
            <v>90</v>
          </cell>
          <cell r="AU166" t="str">
            <v>EAR06</v>
          </cell>
          <cell r="AV166" t="str">
            <v>AR62807</v>
          </cell>
          <cell r="AW166">
            <v>75</v>
          </cell>
          <cell r="AX166" t="str">
            <v>3# BT SDE</v>
          </cell>
          <cell r="AY166">
            <v>2E-3</v>
          </cell>
          <cell r="BA166" t="str">
            <v>3# CA 2 AWG</v>
          </cell>
          <cell r="BB166">
            <v>22.689579189208686</v>
          </cell>
        </row>
        <row r="167">
          <cell r="B167" t="str">
            <v>A015457846</v>
          </cell>
          <cell r="C167">
            <v>3277964</v>
          </cell>
          <cell r="D167" t="str">
            <v>HOTEL IMBUI TERE LTDA ME</v>
          </cell>
          <cell r="E167">
            <v>7</v>
          </cell>
          <cell r="F167" t="str">
            <v>0</v>
          </cell>
          <cell r="G167">
            <v>42261</v>
          </cell>
          <cell r="H167" t="str">
            <v>SET</v>
          </cell>
          <cell r="I167">
            <v>2015</v>
          </cell>
          <cell r="J167">
            <v>42262</v>
          </cell>
          <cell r="K167">
            <v>42262</v>
          </cell>
          <cell r="L167" t="str">
            <v>SET</v>
          </cell>
          <cell r="M167">
            <v>2015</v>
          </cell>
          <cell r="N167" t="str">
            <v>-</v>
          </cell>
          <cell r="O167" t="str">
            <v>CONCLUÍDO</v>
          </cell>
          <cell r="P167">
            <v>37</v>
          </cell>
          <cell r="Q167">
            <v>39</v>
          </cell>
          <cell r="R167" t="str">
            <v>Luiz Antônio</v>
          </cell>
          <cell r="S167" t="str">
            <v>REPROVADO</v>
          </cell>
          <cell r="T167">
            <v>42299</v>
          </cell>
          <cell r="U167" t="str">
            <v>OUT</v>
          </cell>
          <cell r="V167">
            <v>2015</v>
          </cell>
          <cell r="W167" t="str">
            <v>TERESÓPOLIS</v>
          </cell>
          <cell r="X167" t="str">
            <v>NTD-010 R-0</v>
          </cell>
          <cell r="Y167" t="str">
            <v>MICRO</v>
          </cell>
          <cell r="Z167" t="str">
            <v>NÃO</v>
          </cell>
          <cell r="AA167" t="str">
            <v>BT - 3Ø</v>
          </cell>
          <cell r="AB167" t="str">
            <v>Comercial</v>
          </cell>
          <cell r="AC167" t="str">
            <v>ORDEM FINALIZADA</v>
          </cell>
          <cell r="AD167" t="str">
            <v>-22.391882</v>
          </cell>
          <cell r="AE167" t="str">
            <v>-42.983348</v>
          </cell>
          <cell r="AF167" t="str">
            <v>NÃO</v>
          </cell>
          <cell r="AH167" t="str">
            <v>AUTO</v>
          </cell>
          <cell r="AJ167" t="str">
            <v>06/01/2016</v>
          </cell>
          <cell r="AK167" t="str">
            <v>JAN</v>
          </cell>
          <cell r="AL167">
            <v>2016</v>
          </cell>
          <cell r="AM167" t="str">
            <v>Energia pura</v>
          </cell>
          <cell r="AO167" t="str">
            <v xml:space="preserve">YINGLI - </v>
          </cell>
          <cell r="AP167" t="str">
            <v>SMA - SMC 7000HV</v>
          </cell>
          <cell r="AQ167">
            <v>1</v>
          </cell>
          <cell r="AR167" t="str">
            <v/>
          </cell>
          <cell r="AS167">
            <v>114</v>
          </cell>
          <cell r="AT167" t="str">
            <v>Formulário de SA + Diagrama/Projeto + Coordenadas Geográficas/PS +  Outros</v>
          </cell>
          <cell r="AU167" t="str">
            <v>TRB03</v>
          </cell>
          <cell r="AV167" t="str">
            <v>TE60967</v>
          </cell>
          <cell r="AW167">
            <v>75</v>
          </cell>
          <cell r="AX167" t="str">
            <v>3# CA 2 AWG (CA 4 AWG)</v>
          </cell>
          <cell r="AY167">
            <v>0.51600000000000001</v>
          </cell>
          <cell r="BA167" t="str">
            <v>3# CA 4 AWG</v>
          </cell>
          <cell r="BB167">
            <v>20.21745774609121</v>
          </cell>
        </row>
        <row r="168">
          <cell r="B168" t="str">
            <v>A015426689</v>
          </cell>
          <cell r="C168">
            <v>5612835</v>
          </cell>
          <cell r="D168" t="str">
            <v>CARLOS ALBERTO TEIXEIRA DE ALMEIDA JUNIO</v>
          </cell>
          <cell r="E168">
            <v>3.64</v>
          </cell>
          <cell r="F168">
            <v>3.64</v>
          </cell>
          <cell r="G168">
            <v>42255</v>
          </cell>
          <cell r="H168" t="str">
            <v>SET</v>
          </cell>
          <cell r="I168">
            <v>2015</v>
          </cell>
          <cell r="J168">
            <v>42262</v>
          </cell>
          <cell r="K168">
            <v>42262</v>
          </cell>
          <cell r="L168" t="str">
            <v>SET</v>
          </cell>
          <cell r="M168">
            <v>2015</v>
          </cell>
          <cell r="N168" t="str">
            <v>-</v>
          </cell>
          <cell r="O168" t="str">
            <v>CONCLUÍDO</v>
          </cell>
          <cell r="P168">
            <v>38</v>
          </cell>
          <cell r="Q168">
            <v>38</v>
          </cell>
          <cell r="R168" t="str">
            <v>Luiz Antônio</v>
          </cell>
          <cell r="S168" t="str">
            <v>APROVADO</v>
          </cell>
          <cell r="T168">
            <v>42300</v>
          </cell>
          <cell r="U168" t="str">
            <v>OUT</v>
          </cell>
          <cell r="V168">
            <v>2015</v>
          </cell>
          <cell r="W168" t="str">
            <v>MACAÉ</v>
          </cell>
          <cell r="X168" t="str">
            <v>NTD-010 R-0</v>
          </cell>
          <cell r="Y168" t="str">
            <v>MICRO</v>
          </cell>
          <cell r="Z168" t="str">
            <v>NÃO</v>
          </cell>
          <cell r="AA168" t="str">
            <v>BT - 3Ø</v>
          </cell>
          <cell r="AB168" t="str">
            <v>Residencial</v>
          </cell>
          <cell r="AC168" t="str">
            <v>ORDEM FINALIZADA</v>
          </cell>
          <cell r="AD168" t="str">
            <v>-22.398361</v>
          </cell>
          <cell r="AE168" t="str">
            <v>-41.841111</v>
          </cell>
          <cell r="AF168" t="str">
            <v>SIM</v>
          </cell>
          <cell r="AG168">
            <v>42417</v>
          </cell>
          <cell r="AH168" t="str">
            <v>AUTO</v>
          </cell>
          <cell r="AJ168" t="str">
            <v>19/02/2016</v>
          </cell>
          <cell r="AK168" t="str">
            <v>FEV</v>
          </cell>
          <cell r="AL168">
            <v>2016</v>
          </cell>
          <cell r="AM168" t="str">
            <v>Solar Grid</v>
          </cell>
          <cell r="AO168" t="str">
            <v>Canadian - CS6P-260P</v>
          </cell>
          <cell r="AP168" t="str">
            <v>ABB - PVI-3.6-TL-OUTD</v>
          </cell>
          <cell r="AQ168">
            <v>1</v>
          </cell>
          <cell r="AR168" t="str">
            <v/>
          </cell>
          <cell r="AS168">
            <v>164</v>
          </cell>
          <cell r="AU168" t="str">
            <v>IBS07</v>
          </cell>
          <cell r="AV168" t="str">
            <v>M466988</v>
          </cell>
          <cell r="AW168" t="str">
            <v/>
          </cell>
          <cell r="AX168" t="str">
            <v>3# PR 1kV 3x95(50)mm²AL</v>
          </cell>
          <cell r="AY168">
            <v>0.34510000000000002</v>
          </cell>
          <cell r="BA168" t="str">
            <v>3# CA 2 AWG</v>
          </cell>
          <cell r="BB168">
            <v>5.68</v>
          </cell>
        </row>
        <row r="169">
          <cell r="B169" t="str">
            <v>A015422960</v>
          </cell>
          <cell r="C169">
            <v>427425</v>
          </cell>
          <cell r="D169" t="str">
            <v>OSMAR RIBEIRO DOS S JUNIOR</v>
          </cell>
          <cell r="E169">
            <v>4.16</v>
          </cell>
          <cell r="F169">
            <v>4.16</v>
          </cell>
          <cell r="G169">
            <v>42255</v>
          </cell>
          <cell r="H169" t="str">
            <v>SET</v>
          </cell>
          <cell r="I169">
            <v>2015</v>
          </cell>
          <cell r="J169">
            <v>42262</v>
          </cell>
          <cell r="K169">
            <v>42262</v>
          </cell>
          <cell r="L169" t="str">
            <v>SET</v>
          </cell>
          <cell r="M169">
            <v>2015</v>
          </cell>
          <cell r="N169" t="str">
            <v>-</v>
          </cell>
          <cell r="O169" t="str">
            <v>CONCLUÍDO</v>
          </cell>
          <cell r="P169">
            <v>38</v>
          </cell>
          <cell r="Q169">
            <v>38</v>
          </cell>
          <cell r="R169" t="str">
            <v>Luiz Antônio</v>
          </cell>
          <cell r="S169" t="str">
            <v>APROVADO</v>
          </cell>
          <cell r="T169">
            <v>42300</v>
          </cell>
          <cell r="U169" t="str">
            <v>OUT</v>
          </cell>
          <cell r="V169">
            <v>2015</v>
          </cell>
          <cell r="W169" t="str">
            <v>PÁDUA</v>
          </cell>
          <cell r="X169" t="str">
            <v>NTD-010 R-0</v>
          </cell>
          <cell r="Y169" t="str">
            <v>MICRO</v>
          </cell>
          <cell r="Z169" t="str">
            <v>NÃO</v>
          </cell>
          <cell r="AA169" t="str">
            <v>BT - 3Ø</v>
          </cell>
          <cell r="AB169" t="str">
            <v>Residencial</v>
          </cell>
          <cell r="AC169" t="str">
            <v>ORDEM FINALIZADA</v>
          </cell>
          <cell r="AD169" t="str">
            <v>-21.412405</v>
          </cell>
          <cell r="AE169" t="str">
            <v>-42.205083</v>
          </cell>
          <cell r="AF169" t="str">
            <v>SIM</v>
          </cell>
          <cell r="AG169">
            <v>42338</v>
          </cell>
          <cell r="AH169" t="str">
            <v>AUTO</v>
          </cell>
          <cell r="AJ169" t="str">
            <v>01/12/2015</v>
          </cell>
          <cell r="AK169" t="str">
            <v>DEZ</v>
          </cell>
          <cell r="AL169">
            <v>2015</v>
          </cell>
          <cell r="AM169" t="str">
            <v>Solar Grid</v>
          </cell>
          <cell r="AO169" t="str">
            <v>Canadian - CS6P-260P</v>
          </cell>
          <cell r="AP169" t="str">
            <v>ABB - PVI-5000-TL-OUTD</v>
          </cell>
          <cell r="AQ169">
            <v>1</v>
          </cell>
          <cell r="AR169" t="str">
            <v/>
          </cell>
          <cell r="AS169">
            <v>84</v>
          </cell>
          <cell r="AU169" t="str">
            <v>MIR02</v>
          </cell>
          <cell r="AV169" t="str">
            <v>PD53214</v>
          </cell>
          <cell r="AW169">
            <v>45</v>
          </cell>
          <cell r="AX169" t="str">
            <v>3# PR 1kV 3x50(50)mm²AL</v>
          </cell>
          <cell r="AY169">
            <v>0.59410000000000007</v>
          </cell>
          <cell r="BA169" t="str">
            <v>3# CA 4 AWG</v>
          </cell>
          <cell r="BB169">
            <v>19.13</v>
          </cell>
        </row>
        <row r="170">
          <cell r="B170" t="str">
            <v>A015422875</v>
          </cell>
          <cell r="C170">
            <v>3941234</v>
          </cell>
          <cell r="D170" t="str">
            <v>PRODUCTS INTERNATIONAL SERVICOS REPRESEN</v>
          </cell>
          <cell r="E170">
            <v>15</v>
          </cell>
          <cell r="F170">
            <v>15</v>
          </cell>
          <cell r="G170">
            <v>42255</v>
          </cell>
          <cell r="H170" t="str">
            <v>SET</v>
          </cell>
          <cell r="I170">
            <v>2015</v>
          </cell>
          <cell r="J170">
            <v>42262</v>
          </cell>
          <cell r="K170">
            <v>42262</v>
          </cell>
          <cell r="L170" t="str">
            <v>SET</v>
          </cell>
          <cell r="M170">
            <v>2015</v>
          </cell>
          <cell r="N170" t="str">
            <v>-</v>
          </cell>
          <cell r="O170" t="str">
            <v>CONCLUÍDO</v>
          </cell>
          <cell r="P170">
            <v>41</v>
          </cell>
          <cell r="Q170">
            <v>41</v>
          </cell>
          <cell r="R170" t="str">
            <v>Luiz Antônio</v>
          </cell>
          <cell r="S170" t="str">
            <v>APROVADO</v>
          </cell>
          <cell r="T170">
            <v>42303</v>
          </cell>
          <cell r="U170" t="str">
            <v>OUT</v>
          </cell>
          <cell r="V170">
            <v>2015</v>
          </cell>
          <cell r="W170" t="str">
            <v>SÃO GONÇALO</v>
          </cell>
          <cell r="X170" t="str">
            <v>NTD-010 R-0</v>
          </cell>
          <cell r="Y170" t="str">
            <v>MICRO</v>
          </cell>
          <cell r="Z170" t="str">
            <v>NÃO</v>
          </cell>
          <cell r="AA170" t="str">
            <v>BT - 3Ø</v>
          </cell>
          <cell r="AB170" t="str">
            <v>Comercial</v>
          </cell>
          <cell r="AC170" t="str">
            <v>ORDEM FINALIZADA</v>
          </cell>
          <cell r="AD170" t="str">
            <v>-22.741444</v>
          </cell>
          <cell r="AE170" t="str">
            <v>-42.664527</v>
          </cell>
          <cell r="AF170" t="str">
            <v>SIM</v>
          </cell>
          <cell r="AG170">
            <v>42366</v>
          </cell>
          <cell r="AH170" t="str">
            <v>AUTO</v>
          </cell>
          <cell r="AJ170" t="str">
            <v>07/01/2016</v>
          </cell>
          <cell r="AK170" t="str">
            <v>JAN</v>
          </cell>
          <cell r="AL170">
            <v>2016</v>
          </cell>
          <cell r="AM170" t="str">
            <v>Solar Grid</v>
          </cell>
          <cell r="AO170" t="str">
            <v>Canadian - CS6P-260P</v>
          </cell>
          <cell r="AP170" t="str">
            <v>ABB - PVI-5000-TL-OUTD</v>
          </cell>
          <cell r="AQ170">
            <v>1</v>
          </cell>
          <cell r="AR170" t="str">
            <v/>
          </cell>
          <cell r="AS170">
            <v>121</v>
          </cell>
          <cell r="AU170" t="str">
            <v>RBN05</v>
          </cell>
          <cell r="AV170" t="str">
            <v>S335398</v>
          </cell>
          <cell r="AW170" t="str">
            <v/>
          </cell>
          <cell r="AX170" t="str">
            <v>3# BT SDE</v>
          </cell>
          <cell r="AY170">
            <v>1.1000000000000001E-3</v>
          </cell>
          <cell r="BA170" t="str">
            <v>3# CA 2 AWG</v>
          </cell>
          <cell r="BB170">
            <v>9.2200000000000006</v>
          </cell>
        </row>
        <row r="171">
          <cell r="B171" t="str">
            <v>A015423052</v>
          </cell>
          <cell r="C171">
            <v>5869893</v>
          </cell>
          <cell r="D171" t="str">
            <v>ALESSANDER LOPES PINTO</v>
          </cell>
          <cell r="E171">
            <v>2.34</v>
          </cell>
          <cell r="F171">
            <v>2.34</v>
          </cell>
          <cell r="G171">
            <v>42255</v>
          </cell>
          <cell r="H171" t="str">
            <v>SET</v>
          </cell>
          <cell r="I171">
            <v>2015</v>
          </cell>
          <cell r="J171">
            <v>42262</v>
          </cell>
          <cell r="K171">
            <v>42262</v>
          </cell>
          <cell r="L171" t="str">
            <v>SET</v>
          </cell>
          <cell r="M171">
            <v>2015</v>
          </cell>
          <cell r="N171" t="str">
            <v>-</v>
          </cell>
          <cell r="O171" t="str">
            <v>CONCLUÍDO</v>
          </cell>
          <cell r="P171">
            <v>43</v>
          </cell>
          <cell r="Q171">
            <v>43</v>
          </cell>
          <cell r="R171" t="str">
            <v>Luiz Antônio</v>
          </cell>
          <cell r="S171" t="str">
            <v>APROVADO</v>
          </cell>
          <cell r="T171">
            <v>42305</v>
          </cell>
          <cell r="U171" t="str">
            <v>OUT</v>
          </cell>
          <cell r="V171">
            <v>2015</v>
          </cell>
          <cell r="W171" t="str">
            <v>ANGRA</v>
          </cell>
          <cell r="X171" t="str">
            <v>NTD-010 R-0</v>
          </cell>
          <cell r="Y171" t="str">
            <v>MICRO</v>
          </cell>
          <cell r="Z171" t="str">
            <v>NÃO</v>
          </cell>
          <cell r="AA171" t="str">
            <v>BT - 3Ø</v>
          </cell>
          <cell r="AB171" t="str">
            <v>Residencial</v>
          </cell>
          <cell r="AC171" t="str">
            <v>ORDEM FINALIZADA</v>
          </cell>
          <cell r="AD171" t="str">
            <v>-23.037248</v>
          </cell>
          <cell r="AE171" t="str">
            <v>-44.203522</v>
          </cell>
          <cell r="AF171" t="str">
            <v>SIM</v>
          </cell>
          <cell r="AG171">
            <v>42467</v>
          </cell>
          <cell r="AH171" t="str">
            <v>AUTO</v>
          </cell>
          <cell r="AJ171" t="str">
            <v>08/04/2016</v>
          </cell>
          <cell r="AK171" t="str">
            <v>ABR</v>
          </cell>
          <cell r="AL171">
            <v>2016</v>
          </cell>
          <cell r="AM171" t="str">
            <v>Solar Grid</v>
          </cell>
          <cell r="AO171" t="str">
            <v>Canadian - CS6P-260P</v>
          </cell>
          <cell r="AP171" t="str">
            <v>ABB - UNO 2.0-I-OUTD-S</v>
          </cell>
          <cell r="AQ171">
            <v>1</v>
          </cell>
          <cell r="AR171" t="str">
            <v/>
          </cell>
          <cell r="AS171">
            <v>213</v>
          </cell>
          <cell r="AU171" t="str">
            <v>JAC03</v>
          </cell>
          <cell r="AV171" t="str">
            <v>AN77167</v>
          </cell>
          <cell r="AW171">
            <v>113</v>
          </cell>
          <cell r="AX171" t="str">
            <v>3# CU 70 mm² (CU 35 mm²)</v>
          </cell>
          <cell r="AY171">
            <v>0.15009999999999998</v>
          </cell>
          <cell r="BA171" t="str">
            <v>3# CA 336,4 MCM</v>
          </cell>
          <cell r="BB171">
            <v>7.14</v>
          </cell>
        </row>
        <row r="172">
          <cell r="B172" t="str">
            <v>A015481202</v>
          </cell>
          <cell r="C172">
            <v>6016007</v>
          </cell>
          <cell r="D172" t="str">
            <v>LUCIANO BARRETO DE SOUZA</v>
          </cell>
          <cell r="E172">
            <v>3.78</v>
          </cell>
          <cell r="F172" t="str">
            <v>0</v>
          </cell>
          <cell r="G172">
            <v>42264</v>
          </cell>
          <cell r="H172" t="str">
            <v>SET</v>
          </cell>
          <cell r="I172">
            <v>2015</v>
          </cell>
          <cell r="J172">
            <v>42264</v>
          </cell>
          <cell r="K172">
            <v>42264</v>
          </cell>
          <cell r="L172" t="str">
            <v>SET</v>
          </cell>
          <cell r="M172">
            <v>2015</v>
          </cell>
          <cell r="N172" t="str">
            <v>-</v>
          </cell>
          <cell r="O172" t="str">
            <v>CONCLUÍDO</v>
          </cell>
          <cell r="P172">
            <v>35</v>
          </cell>
          <cell r="Q172">
            <v>126</v>
          </cell>
          <cell r="R172" t="str">
            <v>Luiz Antônio</v>
          </cell>
          <cell r="S172" t="str">
            <v>REPROVADO</v>
          </cell>
          <cell r="T172">
            <v>42299</v>
          </cell>
          <cell r="U172" t="str">
            <v>OUT</v>
          </cell>
          <cell r="V172">
            <v>2015</v>
          </cell>
          <cell r="W172" t="str">
            <v>MACAÉ</v>
          </cell>
          <cell r="X172" t="str">
            <v>NTD-010 R-0</v>
          </cell>
          <cell r="Y172" t="str">
            <v>MICRO</v>
          </cell>
          <cell r="Z172" t="str">
            <v>NÃO</v>
          </cell>
          <cell r="AA172" t="str">
            <v>BT - 3Ø</v>
          </cell>
          <cell r="AB172" t="str">
            <v>Residencial</v>
          </cell>
          <cell r="AC172" t="str">
            <v>ORDEM FINALIZADA</v>
          </cell>
          <cell r="AD172" t="str">
            <v>-22.554919</v>
          </cell>
          <cell r="AE172" t="str">
            <v>-41.977030</v>
          </cell>
          <cell r="AF172" t="str">
            <v>NÃO</v>
          </cell>
          <cell r="AH172" t="str">
            <v>AUTO</v>
          </cell>
          <cell r="AJ172" t="str">
            <v>16/06/2016</v>
          </cell>
          <cell r="AK172" t="str">
            <v>JUN</v>
          </cell>
          <cell r="AL172">
            <v>2016</v>
          </cell>
          <cell r="AM172" t="str">
            <v>Autoseg Serviços e Comércio LTDA</v>
          </cell>
          <cell r="AO172" t="str">
            <v xml:space="preserve">RIO SOLAR - </v>
          </cell>
          <cell r="AP172" t="str">
            <v xml:space="preserve">PHB - </v>
          </cell>
          <cell r="AQ172">
            <v>1</v>
          </cell>
          <cell r="AR172" t="str">
            <v/>
          </cell>
          <cell r="AS172">
            <v>273</v>
          </cell>
          <cell r="AT172" t="str">
            <v>Formulário de SA + Diagrama/Projeto + Coordenadas Geográficas/PS + Certificado/Registro - Inversor + Outros</v>
          </cell>
          <cell r="AU172" t="str">
            <v>VIV02</v>
          </cell>
          <cell r="AV172" t="str">
            <v>M466428</v>
          </cell>
          <cell r="AW172" t="str">
            <v/>
          </cell>
          <cell r="AX172" t="str">
            <v>3# PR 1kV 3x95(50)mm²AL</v>
          </cell>
          <cell r="AY172">
            <v>0.53710000000000002</v>
          </cell>
          <cell r="BA172" t="str">
            <v>3# CU 35 mm²</v>
          </cell>
          <cell r="BB172">
            <v>9.2288607536989673</v>
          </cell>
        </row>
        <row r="173">
          <cell r="B173" t="str">
            <v>A015466027</v>
          </cell>
          <cell r="C173">
            <v>3033910</v>
          </cell>
          <cell r="D173" t="str">
            <v>RONALDO OLIVEIRA LOMELINO</v>
          </cell>
          <cell r="E173">
            <v>2</v>
          </cell>
          <cell r="F173">
            <v>2</v>
          </cell>
          <cell r="G173">
            <v>42262</v>
          </cell>
          <cell r="H173" t="str">
            <v>SET</v>
          </cell>
          <cell r="I173">
            <v>2015</v>
          </cell>
          <cell r="J173">
            <v>42271</v>
          </cell>
          <cell r="K173">
            <v>42271</v>
          </cell>
          <cell r="L173" t="str">
            <v>SET</v>
          </cell>
          <cell r="M173">
            <v>2015</v>
          </cell>
          <cell r="N173" t="str">
            <v>-</v>
          </cell>
          <cell r="O173" t="str">
            <v>CONCLUÍDO</v>
          </cell>
          <cell r="P173">
            <v>42</v>
          </cell>
          <cell r="Q173">
            <v>42</v>
          </cell>
          <cell r="R173" t="str">
            <v>Luiz Antônio</v>
          </cell>
          <cell r="S173" t="str">
            <v>APROVADO</v>
          </cell>
          <cell r="T173">
            <v>42313</v>
          </cell>
          <cell r="U173" t="str">
            <v>NOV</v>
          </cell>
          <cell r="V173">
            <v>2015</v>
          </cell>
          <cell r="W173" t="str">
            <v>NITERÓI</v>
          </cell>
          <cell r="X173" t="str">
            <v>NTD-010 R-0</v>
          </cell>
          <cell r="Y173" t="str">
            <v>MICRO</v>
          </cell>
          <cell r="Z173" t="str">
            <v>NÃO</v>
          </cell>
          <cell r="AA173" t="str">
            <v>BT - 3Ø</v>
          </cell>
          <cell r="AB173" t="str">
            <v>Residencial</v>
          </cell>
          <cell r="AC173" t="str">
            <v>ORDEM FINALIZADA</v>
          </cell>
          <cell r="AD173" t="str">
            <v>-22.901944</v>
          </cell>
          <cell r="AE173" t="str">
            <v>-43.109722</v>
          </cell>
          <cell r="AF173" t="str">
            <v>SIM</v>
          </cell>
          <cell r="AG173">
            <v>42458</v>
          </cell>
          <cell r="AH173" t="str">
            <v>AUTO</v>
          </cell>
          <cell r="AJ173" t="str">
            <v>01/04/2016</v>
          </cell>
          <cell r="AK173" t="str">
            <v>ABR</v>
          </cell>
          <cell r="AL173">
            <v>2016</v>
          </cell>
          <cell r="AM173" t="str">
            <v>Eliane G Monteiro</v>
          </cell>
          <cell r="AO173" t="str">
            <v>YINGLI - YL250P-29b</v>
          </cell>
          <cell r="AP173" t="str">
            <v>SMA - UNO 2.0-I-OUTD-S</v>
          </cell>
          <cell r="AQ173">
            <v>1</v>
          </cell>
          <cell r="AR173" t="str">
            <v/>
          </cell>
          <cell r="AS173">
            <v>199</v>
          </cell>
          <cell r="AU173" t="str">
            <v>ICA05</v>
          </cell>
          <cell r="AV173" t="str">
            <v>N760160</v>
          </cell>
          <cell r="AW173">
            <v>225</v>
          </cell>
          <cell r="AX173" t="str">
            <v>3# BT SDE</v>
          </cell>
          <cell r="AY173">
            <v>1.1000000000000001E-3</v>
          </cell>
          <cell r="BA173" t="str">
            <v>3# CA 336,4 MCM</v>
          </cell>
          <cell r="BB173">
            <v>0.19</v>
          </cell>
        </row>
        <row r="174">
          <cell r="B174" t="str">
            <v>A015448300</v>
          </cell>
          <cell r="C174">
            <v>180824</v>
          </cell>
          <cell r="D174" t="str">
            <v>ANTONIO MERENDEIRO MAIA</v>
          </cell>
          <cell r="E174">
            <v>2.2000000000000002</v>
          </cell>
          <cell r="F174" t="str">
            <v>0</v>
          </cell>
          <cell r="G174">
            <v>42258</v>
          </cell>
          <cell r="H174" t="str">
            <v>SET</v>
          </cell>
          <cell r="I174">
            <v>2015</v>
          </cell>
          <cell r="J174">
            <v>42271</v>
          </cell>
          <cell r="K174">
            <v>42271</v>
          </cell>
          <cell r="L174" t="str">
            <v>SET</v>
          </cell>
          <cell r="M174">
            <v>2015</v>
          </cell>
          <cell r="N174" t="str">
            <v>-</v>
          </cell>
          <cell r="O174" t="str">
            <v>CONCLUÍDO</v>
          </cell>
          <cell r="P174">
            <v>29</v>
          </cell>
          <cell r="Q174">
            <v>43</v>
          </cell>
          <cell r="R174" t="str">
            <v>Luiz Antônio</v>
          </cell>
          <cell r="S174" t="str">
            <v>REPROVADO</v>
          </cell>
          <cell r="T174">
            <v>42300</v>
          </cell>
          <cell r="U174" t="str">
            <v>OUT</v>
          </cell>
          <cell r="V174">
            <v>2015</v>
          </cell>
          <cell r="W174" t="str">
            <v>PETRÓPOLIS</v>
          </cell>
          <cell r="X174" t="str">
            <v>NTD-010 R-0</v>
          </cell>
          <cell r="Y174" t="str">
            <v>MICRO</v>
          </cell>
          <cell r="Z174" t="str">
            <v>NÃO</v>
          </cell>
          <cell r="AA174" t="str">
            <v>BT - 3Ø</v>
          </cell>
          <cell r="AB174" t="str">
            <v>Rural</v>
          </cell>
          <cell r="AC174" t="str">
            <v>ORDEM FINALIZADA</v>
          </cell>
          <cell r="AD174" t="str">
            <v>-22.201058</v>
          </cell>
          <cell r="AE174" t="str">
            <v>-42.973397</v>
          </cell>
          <cell r="AF174" t="str">
            <v>NÃO</v>
          </cell>
          <cell r="AH174" t="str">
            <v>AUTO</v>
          </cell>
          <cell r="AJ174" t="str">
            <v>12/04/2016</v>
          </cell>
          <cell r="AK174" t="str">
            <v>ABR</v>
          </cell>
          <cell r="AL174">
            <v>2016</v>
          </cell>
          <cell r="AM174" t="str">
            <v>Araxá</v>
          </cell>
          <cell r="AO174" t="str">
            <v>SunEdison m-Si - SE-F275</v>
          </cell>
          <cell r="AP174" t="str">
            <v>FRONIUS - GALVO M 2.0</v>
          </cell>
          <cell r="AQ174">
            <v>1</v>
          </cell>
          <cell r="AR174" t="str">
            <v/>
          </cell>
          <cell r="AS174">
            <v>214</v>
          </cell>
          <cell r="AT174" t="str">
            <v>Outros</v>
          </cell>
          <cell r="AU174" t="str">
            <v>ARL01</v>
          </cell>
          <cell r="AV174" t="str">
            <v>PE63867</v>
          </cell>
          <cell r="AW174">
            <v>30</v>
          </cell>
          <cell r="AX174" t="str">
            <v>3# PR 1kV 3x50(50)mm²AL</v>
          </cell>
          <cell r="AY174">
            <v>5.0999999999999997E-2</v>
          </cell>
          <cell r="BA174" t="str">
            <v>3# CA 2 AWG (CA 2 AWG)</v>
          </cell>
          <cell r="BB174">
            <v>7.99</v>
          </cell>
        </row>
        <row r="175">
          <cell r="B175" t="str">
            <v>A015465984</v>
          </cell>
          <cell r="C175">
            <v>284673</v>
          </cell>
          <cell r="D175" t="str">
            <v>JOSE CARLOS O DE MORAES</v>
          </cell>
          <cell r="E175">
            <v>2.5</v>
          </cell>
          <cell r="F175">
            <v>2.5</v>
          </cell>
          <cell r="G175">
            <v>42262</v>
          </cell>
          <cell r="H175" t="str">
            <v>SET</v>
          </cell>
          <cell r="I175">
            <v>2015</v>
          </cell>
          <cell r="J175">
            <v>42271</v>
          </cell>
          <cell r="K175">
            <v>42271</v>
          </cell>
          <cell r="L175" t="str">
            <v>SET</v>
          </cell>
          <cell r="M175">
            <v>2015</v>
          </cell>
          <cell r="N175" t="str">
            <v>-</v>
          </cell>
          <cell r="O175" t="str">
            <v>CONCLUÍDO</v>
          </cell>
          <cell r="P175">
            <v>42</v>
          </cell>
          <cell r="Q175">
            <v>42</v>
          </cell>
          <cell r="R175" t="str">
            <v>Luiz Antônio</v>
          </cell>
          <cell r="S175" t="str">
            <v>APROVADO</v>
          </cell>
          <cell r="T175">
            <v>42313</v>
          </cell>
          <cell r="U175" t="str">
            <v>NOV</v>
          </cell>
          <cell r="V175">
            <v>2015</v>
          </cell>
          <cell r="W175" t="str">
            <v>NITERÓI</v>
          </cell>
          <cell r="X175" t="str">
            <v>NTD-010 R-0</v>
          </cell>
          <cell r="Y175" t="str">
            <v>MICRO</v>
          </cell>
          <cell r="Z175" t="str">
            <v>NÃO</v>
          </cell>
          <cell r="AA175" t="str">
            <v>BT - 3Ø</v>
          </cell>
          <cell r="AB175" t="str">
            <v>Residencial</v>
          </cell>
          <cell r="AC175" t="str">
            <v>ORDEM FINALIZADA</v>
          </cell>
          <cell r="AD175" t="str">
            <v>-22.945277</v>
          </cell>
          <cell r="AE175" t="str">
            <v>-43.020277</v>
          </cell>
          <cell r="AF175" t="str">
            <v>SIM</v>
          </cell>
          <cell r="AG175">
            <v>42488</v>
          </cell>
          <cell r="AH175" t="str">
            <v>AUTO</v>
          </cell>
          <cell r="AJ175" t="str">
            <v>29/04/2016</v>
          </cell>
          <cell r="AK175" t="str">
            <v>ABR</v>
          </cell>
          <cell r="AL175">
            <v>2016</v>
          </cell>
          <cell r="AM175" t="str">
            <v>Eliane G Monteiro</v>
          </cell>
          <cell r="AO175" t="str">
            <v>Canadian - CS6P-255P</v>
          </cell>
          <cell r="AP175" t="str">
            <v>FRONIUS - GALVO 2.5-1</v>
          </cell>
          <cell r="AQ175">
            <v>1</v>
          </cell>
          <cell r="AR175" t="str">
            <v/>
          </cell>
          <cell r="AS175">
            <v>227</v>
          </cell>
          <cell r="AU175" t="str">
            <v>PIN10</v>
          </cell>
          <cell r="AV175" t="str">
            <v>NI34112</v>
          </cell>
          <cell r="AW175">
            <v>113</v>
          </cell>
          <cell r="AX175" t="str">
            <v>3# CA 2 AWG (CA 2 AWG)</v>
          </cell>
          <cell r="AY175">
            <v>0.58010000000000006</v>
          </cell>
          <cell r="BA175" t="str">
            <v>3# COMP 1/0</v>
          </cell>
          <cell r="BB175">
            <v>1.8</v>
          </cell>
        </row>
        <row r="176">
          <cell r="B176" t="str">
            <v>A015440562</v>
          </cell>
          <cell r="C176">
            <v>5540791</v>
          </cell>
          <cell r="D176" t="str">
            <v>GUSTAVO MESSINGER</v>
          </cell>
          <cell r="E176">
            <v>5</v>
          </cell>
          <cell r="F176" t="str">
            <v>0</v>
          </cell>
          <cell r="G176">
            <v>42257</v>
          </cell>
          <cell r="H176" t="str">
            <v>SET</v>
          </cell>
          <cell r="I176">
            <v>2015</v>
          </cell>
          <cell r="J176">
            <v>42276</v>
          </cell>
          <cell r="K176">
            <v>42276</v>
          </cell>
          <cell r="L176" t="str">
            <v>SET</v>
          </cell>
          <cell r="M176">
            <v>2015</v>
          </cell>
          <cell r="N176" t="str">
            <v>-</v>
          </cell>
          <cell r="O176" t="str">
            <v>CONCLUÍDO</v>
          </cell>
          <cell r="P176">
            <v>24</v>
          </cell>
          <cell r="Q176">
            <v>24</v>
          </cell>
          <cell r="R176" t="str">
            <v>Luiz Antônio</v>
          </cell>
          <cell r="S176" t="str">
            <v>REPROVADO</v>
          </cell>
          <cell r="T176">
            <v>42300</v>
          </cell>
          <cell r="U176" t="str">
            <v>OUT</v>
          </cell>
          <cell r="V176">
            <v>2015</v>
          </cell>
          <cell r="W176" t="str">
            <v>CAMPOS</v>
          </cell>
          <cell r="X176" t="str">
            <v>NTD-010 R-0</v>
          </cell>
          <cell r="Y176" t="str">
            <v>MICRO</v>
          </cell>
          <cell r="Z176" t="str">
            <v>NÃO</v>
          </cell>
          <cell r="AA176" t="str">
            <v>BT - 3Ø</v>
          </cell>
          <cell r="AB176" t="str">
            <v>Residencial</v>
          </cell>
          <cell r="AC176" t="str">
            <v>ORDEM FINALIZADA</v>
          </cell>
          <cell r="AD176" t="str">
            <v>-21.765255</v>
          </cell>
          <cell r="AE176" t="str">
            <v>-41.283535</v>
          </cell>
          <cell r="AF176" t="str">
            <v>NÃO</v>
          </cell>
          <cell r="AH176" t="str">
            <v>AUTO</v>
          </cell>
          <cell r="AJ176" t="str">
            <v>14/01/2016</v>
          </cell>
          <cell r="AK176" t="str">
            <v>JAN</v>
          </cell>
          <cell r="AL176">
            <v>2016</v>
          </cell>
          <cell r="AM176" t="str">
            <v>Energia Solar</v>
          </cell>
          <cell r="AO176" t="str">
            <v xml:space="preserve">YINGLI - </v>
          </cell>
          <cell r="AP176" t="str">
            <v xml:space="preserve">ABB - </v>
          </cell>
          <cell r="AQ176">
            <v>1</v>
          </cell>
          <cell r="AR176" t="str">
            <v/>
          </cell>
          <cell r="AS176">
            <v>126</v>
          </cell>
          <cell r="AT176" t="str">
            <v>Outros</v>
          </cell>
          <cell r="AU176" t="str">
            <v>DIC02</v>
          </cell>
          <cell r="AV176" t="str">
            <v>C354446</v>
          </cell>
          <cell r="AW176">
            <v>75</v>
          </cell>
          <cell r="AX176" t="str">
            <v>CU-ISOL 120 mm² SUB</v>
          </cell>
          <cell r="AY176">
            <v>0.39610000000000001</v>
          </cell>
          <cell r="BA176" t="str">
            <v>3# CA 2 AWG</v>
          </cell>
          <cell r="BB176">
            <v>8.3962314052278781</v>
          </cell>
        </row>
        <row r="177">
          <cell r="B177" t="str">
            <v>A015219417</v>
          </cell>
          <cell r="C177">
            <v>3941217</v>
          </cell>
          <cell r="D177" t="str">
            <v>GABRIELA BOCCASIUS STEIN DE AZEVEDO</v>
          </cell>
          <cell r="E177">
            <v>1.6</v>
          </cell>
          <cell r="F177">
            <v>1.6</v>
          </cell>
          <cell r="G177">
            <v>42220</v>
          </cell>
          <cell r="H177" t="str">
            <v>AGO</v>
          </cell>
          <cell r="I177">
            <v>2015</v>
          </cell>
          <cell r="J177">
            <v>42279</v>
          </cell>
          <cell r="K177">
            <v>42279</v>
          </cell>
          <cell r="L177" t="str">
            <v>OUT</v>
          </cell>
          <cell r="M177">
            <v>2015</v>
          </cell>
          <cell r="N177" t="str">
            <v>-</v>
          </cell>
          <cell r="O177" t="str">
            <v>CONCLUÍDO</v>
          </cell>
          <cell r="P177">
            <v>14</v>
          </cell>
          <cell r="Q177">
            <v>36</v>
          </cell>
          <cell r="R177" t="str">
            <v>Luiz Antônio</v>
          </cell>
          <cell r="S177" t="str">
            <v>APROVADO</v>
          </cell>
          <cell r="T177">
            <v>42293</v>
          </cell>
          <cell r="U177" t="str">
            <v>OUT</v>
          </cell>
          <cell r="V177">
            <v>2015</v>
          </cell>
          <cell r="W177" t="str">
            <v>MACAÉ</v>
          </cell>
          <cell r="X177" t="str">
            <v>NTD-010 R-0</v>
          </cell>
          <cell r="Y177" t="str">
            <v>MICRO</v>
          </cell>
          <cell r="Z177" t="str">
            <v>NÃO</v>
          </cell>
          <cell r="AA177" t="str">
            <v>BT - 3Ø</v>
          </cell>
          <cell r="AB177" t="str">
            <v>Residencial</v>
          </cell>
          <cell r="AC177" t="str">
            <v>ORDEM FINALIZADA</v>
          </cell>
          <cell r="AD177" t="str">
            <v>-22.865648</v>
          </cell>
          <cell r="AE177" t="str">
            <v>-42.309877</v>
          </cell>
          <cell r="AF177" t="str">
            <v>SIM</v>
          </cell>
          <cell r="AG177">
            <v>42373</v>
          </cell>
          <cell r="AH177" t="str">
            <v>AUTO</v>
          </cell>
          <cell r="AJ177" t="str">
            <v>06/01/2016</v>
          </cell>
          <cell r="AK177" t="str">
            <v>JAN</v>
          </cell>
          <cell r="AL177">
            <v>2016</v>
          </cell>
          <cell r="AM177" t="str">
            <v>Energia Própria</v>
          </cell>
          <cell r="AO177" t="str">
            <v xml:space="preserve">Chinaland Solar Energy Co., Ltd. - </v>
          </cell>
          <cell r="AP177" t="str">
            <v>B&amp;B POWER - SF1600TL</v>
          </cell>
          <cell r="AQ177">
            <v>2</v>
          </cell>
          <cell r="AR177" t="str">
            <v/>
          </cell>
          <cell r="AS177">
            <v>155</v>
          </cell>
          <cell r="AU177" t="str">
            <v>RDO05</v>
          </cell>
          <cell r="AV177" t="str">
            <v>M465332</v>
          </cell>
          <cell r="AW177">
            <v>150</v>
          </cell>
          <cell r="AX177" t="str">
            <v>3# PR 1kV 3x95(50)mm²AL</v>
          </cell>
          <cell r="AY177">
            <v>0.67200000000000004</v>
          </cell>
          <cell r="BA177" t="str">
            <v>3# CU 35 mm²</v>
          </cell>
          <cell r="BB177">
            <v>4.6382338094464997</v>
          </cell>
        </row>
        <row r="178">
          <cell r="B178" t="str">
            <v>A015577505</v>
          </cell>
          <cell r="C178">
            <v>5949668</v>
          </cell>
          <cell r="D178" t="str">
            <v>LUIZ HENRIQUE DE FIGUEIREDO CARDOSO</v>
          </cell>
          <cell r="E178">
            <v>3</v>
          </cell>
          <cell r="F178" t="str">
            <v>0</v>
          </cell>
          <cell r="G178">
            <v>42279</v>
          </cell>
          <cell r="H178" t="str">
            <v>OUT</v>
          </cell>
          <cell r="I178">
            <v>2015</v>
          </cell>
          <cell r="J178">
            <v>42285</v>
          </cell>
          <cell r="K178">
            <v>42285</v>
          </cell>
          <cell r="L178" t="str">
            <v>OUT</v>
          </cell>
          <cell r="M178">
            <v>2015</v>
          </cell>
          <cell r="N178" t="str">
            <v>-</v>
          </cell>
          <cell r="O178" t="str">
            <v>CONCLUÍDO</v>
          </cell>
          <cell r="P178">
            <v>28</v>
          </cell>
          <cell r="Q178">
            <v>30</v>
          </cell>
          <cell r="R178" t="str">
            <v>Luiz Antônio</v>
          </cell>
          <cell r="S178" t="str">
            <v>REPROVADO</v>
          </cell>
          <cell r="T178">
            <v>42313</v>
          </cell>
          <cell r="U178" t="str">
            <v>NOV</v>
          </cell>
          <cell r="V178">
            <v>2015</v>
          </cell>
          <cell r="W178" t="str">
            <v>CABO FRIO</v>
          </cell>
          <cell r="X178" t="str">
            <v>NTD-010 R-0</v>
          </cell>
          <cell r="Y178" t="str">
            <v>MICRO</v>
          </cell>
          <cell r="Z178" t="str">
            <v>NÃO</v>
          </cell>
          <cell r="AA178" t="str">
            <v>BT - 3Ø</v>
          </cell>
          <cell r="AB178" t="str">
            <v>Residencial</v>
          </cell>
          <cell r="AC178" t="str">
            <v>ORDEM FINALIZADA</v>
          </cell>
          <cell r="AD178" t="str">
            <v>-22.876973</v>
          </cell>
          <cell r="AE178" t="str">
            <v>-42.014278</v>
          </cell>
          <cell r="AF178" t="str">
            <v>NÃO</v>
          </cell>
          <cell r="AH178" t="str">
            <v>AUTO REM</v>
          </cell>
          <cell r="AI178" t="str">
            <v>5949668 / 5949676 / 3264387</v>
          </cell>
          <cell r="AJ178" t="str">
            <v>21/12/2015</v>
          </cell>
          <cell r="AK178" t="str">
            <v>DEZ</v>
          </cell>
          <cell r="AL178">
            <v>2015</v>
          </cell>
          <cell r="AM178" t="str">
            <v>Ambiline Energia do Ar</v>
          </cell>
          <cell r="AO178" t="str">
            <v>STARSOLAR  - ISP 4000P250</v>
          </cell>
          <cell r="AP178" t="str">
            <v>ABB - PVI-3.6-TL-OUTD</v>
          </cell>
          <cell r="AQ178">
            <v>1</v>
          </cell>
          <cell r="AR178" t="str">
            <v/>
          </cell>
          <cell r="AS178">
            <v>80</v>
          </cell>
          <cell r="AT178" t="str">
            <v>Coordenadas Geográficas/PS + Outros</v>
          </cell>
          <cell r="AU178" t="str">
            <v>CAF08</v>
          </cell>
          <cell r="AV178" t="str">
            <v>F634978</v>
          </cell>
          <cell r="AW178">
            <v>75</v>
          </cell>
          <cell r="AX178">
            <v>0</v>
          </cell>
          <cell r="AY178">
            <v>0</v>
          </cell>
          <cell r="BA178" t="str">
            <v>3# CU 35 mm²</v>
          </cell>
          <cell r="BB178">
            <v>2.7081925993890041</v>
          </cell>
        </row>
        <row r="179">
          <cell r="B179" t="str">
            <v>A015603014</v>
          </cell>
          <cell r="C179">
            <v>6084036</v>
          </cell>
          <cell r="D179" t="str">
            <v>LUIZ FERNANDO FREITAS FERNANDES</v>
          </cell>
          <cell r="E179">
            <v>2.08</v>
          </cell>
          <cell r="F179">
            <v>2.08</v>
          </cell>
          <cell r="G179">
            <v>42284</v>
          </cell>
          <cell r="H179" t="str">
            <v>OUT</v>
          </cell>
          <cell r="I179">
            <v>2015</v>
          </cell>
          <cell r="J179">
            <v>42285</v>
          </cell>
          <cell r="K179">
            <v>42285</v>
          </cell>
          <cell r="L179" t="str">
            <v>OUT</v>
          </cell>
          <cell r="M179">
            <v>2015</v>
          </cell>
          <cell r="N179" t="str">
            <v>-</v>
          </cell>
          <cell r="O179" t="str">
            <v>CONCLUÍDO</v>
          </cell>
          <cell r="P179">
            <v>34</v>
          </cell>
          <cell r="Q179">
            <v>34</v>
          </cell>
          <cell r="R179" t="str">
            <v>Luiz Antônio</v>
          </cell>
          <cell r="S179" t="str">
            <v>APROVADO</v>
          </cell>
          <cell r="T179">
            <v>42319</v>
          </cell>
          <cell r="U179" t="str">
            <v>NOV</v>
          </cell>
          <cell r="V179">
            <v>2015</v>
          </cell>
          <cell r="W179" t="str">
            <v>NITERÓI</v>
          </cell>
          <cell r="X179" t="str">
            <v>NTD-010 R-0</v>
          </cell>
          <cell r="Y179" t="str">
            <v>MICRO</v>
          </cell>
          <cell r="Z179" t="str">
            <v>NÃO</v>
          </cell>
          <cell r="AA179" t="str">
            <v>BT - 2Ø</v>
          </cell>
          <cell r="AB179" t="str">
            <v>Residencial</v>
          </cell>
          <cell r="AC179" t="str">
            <v>ORDEM FINALIZADA</v>
          </cell>
          <cell r="AD179" t="str">
            <v>-22.871747</v>
          </cell>
          <cell r="AE179" t="str">
            <v>-42.324686</v>
          </cell>
          <cell r="AF179" t="str">
            <v>SIM</v>
          </cell>
          <cell r="AG179">
            <v>42347</v>
          </cell>
          <cell r="AH179" t="str">
            <v>AUTO</v>
          </cell>
          <cell r="AJ179" t="str">
            <v>21/12/2015</v>
          </cell>
          <cell r="AK179" t="str">
            <v>DEZ</v>
          </cell>
          <cell r="AL179">
            <v>2015</v>
          </cell>
          <cell r="AM179" t="str">
            <v>Enel Soluções</v>
          </cell>
          <cell r="AO179" t="str">
            <v>Jinko Solar - Jinko 260M-60</v>
          </cell>
          <cell r="AP179" t="str">
            <v>ABB - UNO 2.0-I-OUTD-S</v>
          </cell>
          <cell r="AQ179">
            <v>1</v>
          </cell>
          <cell r="AR179" t="str">
            <v/>
          </cell>
          <cell r="AS179">
            <v>75</v>
          </cell>
          <cell r="AU179" t="str">
            <v>ING05</v>
          </cell>
          <cell r="AV179" t="str">
            <v>NI33193</v>
          </cell>
          <cell r="AW179">
            <v>75</v>
          </cell>
          <cell r="AX179" t="str">
            <v>3# PR 1kV 3x50(50)mm²AL</v>
          </cell>
          <cell r="AY179">
            <v>0.26910000000000001</v>
          </cell>
          <cell r="BA179" t="str">
            <v>3# CA 2 AWG</v>
          </cell>
          <cell r="BB179">
            <v>0.5</v>
          </cell>
        </row>
        <row r="180">
          <cell r="B180" t="str">
            <v>A015541898</v>
          </cell>
          <cell r="C180">
            <v>2766733</v>
          </cell>
          <cell r="D180" t="str">
            <v>OTIMA PARADA DERIVADOS DE PETROLEO LTDA</v>
          </cell>
          <cell r="E180">
            <v>57.6</v>
          </cell>
          <cell r="F180">
            <v>57.6</v>
          </cell>
          <cell r="G180">
            <v>42275</v>
          </cell>
          <cell r="H180" t="str">
            <v>SET</v>
          </cell>
          <cell r="I180">
            <v>2015</v>
          </cell>
          <cell r="J180">
            <v>42286</v>
          </cell>
          <cell r="K180">
            <v>42286</v>
          </cell>
          <cell r="L180" t="str">
            <v>OUT</v>
          </cell>
          <cell r="M180">
            <v>2015</v>
          </cell>
          <cell r="N180" t="str">
            <v>-</v>
          </cell>
          <cell r="O180" t="str">
            <v>CONCLUÍDO</v>
          </cell>
          <cell r="P180">
            <v>33</v>
          </cell>
          <cell r="Q180">
            <v>33</v>
          </cell>
          <cell r="R180" t="str">
            <v>Luiz Antônio</v>
          </cell>
          <cell r="S180" t="str">
            <v>APROVADO</v>
          </cell>
          <cell r="T180">
            <v>42319</v>
          </cell>
          <cell r="U180" t="str">
            <v>NOV</v>
          </cell>
          <cell r="V180">
            <v>2015</v>
          </cell>
          <cell r="W180" t="str">
            <v>SÃO GONÇALO</v>
          </cell>
          <cell r="X180" t="str">
            <v>NTD-010 R-0</v>
          </cell>
          <cell r="Y180" t="str">
            <v>MICRO</v>
          </cell>
          <cell r="Z180" t="str">
            <v>NÃO</v>
          </cell>
          <cell r="AA180" t="str">
            <v>BT - 3Ø</v>
          </cell>
          <cell r="AB180" t="str">
            <v>Comercial</v>
          </cell>
          <cell r="AC180" t="str">
            <v>ORDEM FINALIZADA</v>
          </cell>
          <cell r="AD180" t="str">
            <v>-22.763338</v>
          </cell>
          <cell r="AE180" t="str">
            <v>-42.848227</v>
          </cell>
          <cell r="AF180" t="str">
            <v>SIM</v>
          </cell>
          <cell r="AG180">
            <v>42380</v>
          </cell>
          <cell r="AH180" t="str">
            <v>AUTO</v>
          </cell>
          <cell r="AJ180" t="str">
            <v>13/01/2016</v>
          </cell>
          <cell r="AK180" t="str">
            <v>JAN</v>
          </cell>
          <cell r="AL180">
            <v>2016</v>
          </cell>
          <cell r="AM180" t="str">
            <v>Brasil Solair</v>
          </cell>
          <cell r="AO180" t="str">
            <v xml:space="preserve">BRASIL SOLAIR - </v>
          </cell>
          <cell r="AP180" t="str">
            <v>SAJ - SUNUNO TL5K</v>
          </cell>
          <cell r="AQ180">
            <v>1</v>
          </cell>
          <cell r="AR180" t="str">
            <v/>
          </cell>
          <cell r="AS180">
            <v>107</v>
          </cell>
          <cell r="AU180" t="str">
            <v>VDP06</v>
          </cell>
          <cell r="AV180" t="str">
            <v>SG57249</v>
          </cell>
          <cell r="AW180">
            <v>75</v>
          </cell>
          <cell r="AX180" t="str">
            <v>3# PR 1kV 3x50(50)mm²AL</v>
          </cell>
          <cell r="AY180">
            <v>0.09</v>
          </cell>
          <cell r="BA180" t="str">
            <v>3# CA 2 AWG</v>
          </cell>
          <cell r="BB180">
            <v>30.656612619053192</v>
          </cell>
        </row>
        <row r="181">
          <cell r="B181" t="str">
            <v>A015546054</v>
          </cell>
          <cell r="C181">
            <v>3485485</v>
          </cell>
          <cell r="D181" t="str">
            <v>IRIS MEDEIROS DE ARAUJO</v>
          </cell>
          <cell r="E181">
            <v>2</v>
          </cell>
          <cell r="F181">
            <v>2</v>
          </cell>
          <cell r="G181">
            <v>42275</v>
          </cell>
          <cell r="H181" t="str">
            <v>SET</v>
          </cell>
          <cell r="I181">
            <v>2015</v>
          </cell>
          <cell r="J181">
            <v>42286</v>
          </cell>
          <cell r="K181">
            <v>42286</v>
          </cell>
          <cell r="L181" t="str">
            <v>OUT</v>
          </cell>
          <cell r="M181">
            <v>2015</v>
          </cell>
          <cell r="N181" t="str">
            <v>-</v>
          </cell>
          <cell r="O181" t="str">
            <v>CONCLUÍDO</v>
          </cell>
          <cell r="P181">
            <v>27</v>
          </cell>
          <cell r="Q181">
            <v>27</v>
          </cell>
          <cell r="R181" t="str">
            <v>Luiz Antônio</v>
          </cell>
          <cell r="S181" t="str">
            <v>APROVADO</v>
          </cell>
          <cell r="T181">
            <v>42313</v>
          </cell>
          <cell r="U181" t="str">
            <v>NOV</v>
          </cell>
          <cell r="V181">
            <v>2015</v>
          </cell>
          <cell r="W181" t="str">
            <v>PETRÓPOLIS</v>
          </cell>
          <cell r="X181" t="str">
            <v>NTD-010 R-0</v>
          </cell>
          <cell r="Y181" t="str">
            <v>MICRO</v>
          </cell>
          <cell r="Z181" t="str">
            <v>NÃO</v>
          </cell>
          <cell r="AA181" t="str">
            <v>BT - 3Ø</v>
          </cell>
          <cell r="AB181" t="str">
            <v>Residencial</v>
          </cell>
          <cell r="AC181" t="str">
            <v>ORDEM FINALIZADA</v>
          </cell>
          <cell r="AD181" t="str">
            <v>-22.420000</v>
          </cell>
          <cell r="AE181" t="str">
            <v>-43.180000</v>
          </cell>
          <cell r="AF181" t="str">
            <v>SIM</v>
          </cell>
          <cell r="AG181">
            <v>42367</v>
          </cell>
          <cell r="AH181" t="str">
            <v>AUTO</v>
          </cell>
          <cell r="AJ181" t="str">
            <v>30/12/2015</v>
          </cell>
          <cell r="AK181" t="str">
            <v>DEZ</v>
          </cell>
          <cell r="AL181">
            <v>2015</v>
          </cell>
          <cell r="AM181" t="str">
            <v>Márcio J Casici</v>
          </cell>
          <cell r="AO181" t="str">
            <v>SUNEDISON - MEMC-M245AMA</v>
          </cell>
          <cell r="AP181" t="str">
            <v>FRONIUS - GALVO 2.0 - 1</v>
          </cell>
          <cell r="AQ181">
            <v>1</v>
          </cell>
          <cell r="AR181" t="str">
            <v/>
          </cell>
          <cell r="AS181">
            <v>93</v>
          </cell>
          <cell r="AU181" t="str">
            <v>RDC02</v>
          </cell>
          <cell r="AV181" t="str">
            <v>PE66184</v>
          </cell>
          <cell r="AW181">
            <v>45</v>
          </cell>
          <cell r="AX181" t="str">
            <v>3# CU 16-1 FIO (CU 16-1 FIO)</v>
          </cell>
          <cell r="AY181">
            <v>0.27710000000000001</v>
          </cell>
          <cell r="BA181" t="str">
            <v>3# CA 1/0 AWG (CA 2 AWG)</v>
          </cell>
          <cell r="BB181">
            <v>24.69</v>
          </cell>
        </row>
        <row r="182">
          <cell r="B182" t="str">
            <v>A015613253</v>
          </cell>
          <cell r="C182">
            <v>6111419</v>
          </cell>
          <cell r="D182" t="str">
            <v>PAULO EDUARDO GOMES ANTUNES</v>
          </cell>
          <cell r="E182">
            <v>2.04</v>
          </cell>
          <cell r="F182" t="str">
            <v>0</v>
          </cell>
          <cell r="G182">
            <v>42285</v>
          </cell>
          <cell r="H182" t="str">
            <v>OUT</v>
          </cell>
          <cell r="I182">
            <v>2015</v>
          </cell>
          <cell r="J182">
            <v>42286</v>
          </cell>
          <cell r="K182">
            <v>42286</v>
          </cell>
          <cell r="L182" t="str">
            <v>OUT</v>
          </cell>
          <cell r="M182">
            <v>2015</v>
          </cell>
          <cell r="N182" t="str">
            <v>-</v>
          </cell>
          <cell r="O182" t="str">
            <v>CONCLUÍDO</v>
          </cell>
          <cell r="P182">
            <v>33</v>
          </cell>
          <cell r="Q182">
            <v>36</v>
          </cell>
          <cell r="R182" t="str">
            <v>Luiz Antônio</v>
          </cell>
          <cell r="S182" t="str">
            <v>REPROVADO</v>
          </cell>
          <cell r="T182">
            <v>42319</v>
          </cell>
          <cell r="U182" t="str">
            <v>NOV</v>
          </cell>
          <cell r="V182">
            <v>2015</v>
          </cell>
          <cell r="W182" t="str">
            <v>NITERÓI</v>
          </cell>
          <cell r="X182" t="str">
            <v>NTD-010 R-0</v>
          </cell>
          <cell r="Y182" t="str">
            <v>MICRO</v>
          </cell>
          <cell r="Z182" t="str">
            <v>NÃO</v>
          </cell>
          <cell r="AA182" t="str">
            <v>BT - 2Ø</v>
          </cell>
          <cell r="AB182" t="str">
            <v>Residencial</v>
          </cell>
          <cell r="AC182" t="str">
            <v>ORDEM FINALIZADA</v>
          </cell>
          <cell r="AD182" t="str">
            <v>-22.882023</v>
          </cell>
          <cell r="AE182" t="str">
            <v>-43.057581</v>
          </cell>
          <cell r="AF182" t="str">
            <v>NÃO</v>
          </cell>
          <cell r="AH182" t="str">
            <v>AUTO</v>
          </cell>
          <cell r="AJ182" t="str">
            <v>21/12/2015</v>
          </cell>
          <cell r="AK182" t="str">
            <v>DEZ</v>
          </cell>
          <cell r="AL182">
            <v>2015</v>
          </cell>
          <cell r="AM182" t="str">
            <v>PEDH Energias Renováveis</v>
          </cell>
          <cell r="AO182" t="str">
            <v>Canadian Solar - CS6P-255P</v>
          </cell>
          <cell r="AP182" t="str">
            <v>PHB - PHB3000-SS</v>
          </cell>
          <cell r="AQ182">
            <v>1</v>
          </cell>
          <cell r="AR182" t="str">
            <v/>
          </cell>
          <cell r="AS182">
            <v>74</v>
          </cell>
          <cell r="AT182" t="str">
            <v>ART + Coordenadas Geográficas/PS + Certificado/Registro - Inversor + Outros</v>
          </cell>
          <cell r="AU182" t="str">
            <v>ZSL05</v>
          </cell>
          <cell r="AV182" t="str">
            <v>NI34574</v>
          </cell>
          <cell r="AW182">
            <v>15</v>
          </cell>
          <cell r="AX182" t="str">
            <v>3# BT SDE</v>
          </cell>
          <cell r="AY182">
            <v>2.2000000000000001E-3</v>
          </cell>
          <cell r="BA182" t="str">
            <v>3# CA 2 AWG</v>
          </cell>
          <cell r="BB182">
            <v>10.158421606044522</v>
          </cell>
        </row>
        <row r="183">
          <cell r="B183" t="str">
            <v>A015576366</v>
          </cell>
          <cell r="C183">
            <v>5167629</v>
          </cell>
          <cell r="D183" t="str">
            <v>ANE ESPOSTI RANGEL BASTOS</v>
          </cell>
          <cell r="E183">
            <v>5.52</v>
          </cell>
          <cell r="F183">
            <v>5.52</v>
          </cell>
          <cell r="G183">
            <v>42279</v>
          </cell>
          <cell r="H183" t="str">
            <v>OUT</v>
          </cell>
          <cell r="I183">
            <v>2015</v>
          </cell>
          <cell r="J183">
            <v>42290</v>
          </cell>
          <cell r="K183">
            <v>42290</v>
          </cell>
          <cell r="L183" t="str">
            <v>OUT</v>
          </cell>
          <cell r="M183">
            <v>2015</v>
          </cell>
          <cell r="N183" t="str">
            <v>-</v>
          </cell>
          <cell r="O183" t="str">
            <v>CONCLUÍDO</v>
          </cell>
          <cell r="P183">
            <v>29</v>
          </cell>
          <cell r="Q183">
            <v>84</v>
          </cell>
          <cell r="R183" t="str">
            <v>Luiz Antônio</v>
          </cell>
          <cell r="S183" t="str">
            <v>APROVADO</v>
          </cell>
          <cell r="T183">
            <v>42319</v>
          </cell>
          <cell r="U183" t="str">
            <v>NOV</v>
          </cell>
          <cell r="V183">
            <v>2015</v>
          </cell>
          <cell r="W183" t="str">
            <v>ITAPERUNA</v>
          </cell>
          <cell r="X183" t="str">
            <v>NTD-010 R-0</v>
          </cell>
          <cell r="Y183" t="str">
            <v>MICRO</v>
          </cell>
          <cell r="Z183" t="str">
            <v>NÃO</v>
          </cell>
          <cell r="AA183" t="str">
            <v>BT - 3Ø</v>
          </cell>
          <cell r="AB183" t="str">
            <v>Residencial</v>
          </cell>
          <cell r="AC183" t="str">
            <v>ORDEM FINALIZADA</v>
          </cell>
          <cell r="AD183" t="str">
            <v>-22.891191</v>
          </cell>
          <cell r="AE183" t="str">
            <v xml:space="preserve"> -42.814143</v>
          </cell>
          <cell r="AF183" t="str">
            <v>SIM</v>
          </cell>
          <cell r="AG183">
            <v>42423</v>
          </cell>
          <cell r="AH183" t="str">
            <v>AUTO</v>
          </cell>
          <cell r="AJ183" t="str">
            <v>24/02/2016</v>
          </cell>
          <cell r="AK183" t="str">
            <v>FEV</v>
          </cell>
          <cell r="AL183">
            <v>2016</v>
          </cell>
          <cell r="AM183" t="str">
            <v>João B S Santos</v>
          </cell>
          <cell r="AO183" t="str">
            <v>AVPROJECT - AVP-250P</v>
          </cell>
          <cell r="AP183" t="str">
            <v>SANTERNO - SUNWAY 3600 M PLUS</v>
          </cell>
          <cell r="AQ183">
            <v>2</v>
          </cell>
          <cell r="AR183" t="str">
            <v/>
          </cell>
          <cell r="AS183">
            <v>145</v>
          </cell>
          <cell r="AU183" t="str">
            <v>ITR06</v>
          </cell>
          <cell r="AV183" t="str">
            <v>IT10717</v>
          </cell>
          <cell r="AW183">
            <v>75</v>
          </cell>
          <cell r="AX183" t="str">
            <v>3# CA 1/0 AWG (CA 2 AWG)</v>
          </cell>
          <cell r="AY183">
            <v>0.35810000000000003</v>
          </cell>
          <cell r="BA183" t="str">
            <v>3# CA 2 AWG</v>
          </cell>
          <cell r="BB183">
            <v>5.92</v>
          </cell>
        </row>
        <row r="184">
          <cell r="B184" t="str">
            <v>A015576294</v>
          </cell>
          <cell r="C184">
            <v>5490097</v>
          </cell>
          <cell r="D184" t="str">
            <v>SIRLENE TETZNER</v>
          </cell>
          <cell r="E184">
            <v>3.6</v>
          </cell>
          <cell r="F184">
            <v>3.6</v>
          </cell>
          <cell r="G184">
            <v>42279</v>
          </cell>
          <cell r="H184" t="str">
            <v>OUT</v>
          </cell>
          <cell r="I184">
            <v>2015</v>
          </cell>
          <cell r="J184">
            <v>42290</v>
          </cell>
          <cell r="K184">
            <v>42290</v>
          </cell>
          <cell r="L184" t="str">
            <v>OUT</v>
          </cell>
          <cell r="M184">
            <v>2015</v>
          </cell>
          <cell r="N184" t="str">
            <v>-</v>
          </cell>
          <cell r="O184" t="str">
            <v>CONCLUÍDO</v>
          </cell>
          <cell r="P184">
            <v>29</v>
          </cell>
          <cell r="Q184">
            <v>29</v>
          </cell>
          <cell r="R184" t="str">
            <v>Luiz Antônio</v>
          </cell>
          <cell r="S184" t="str">
            <v>APROVADO</v>
          </cell>
          <cell r="T184">
            <v>42319</v>
          </cell>
          <cell r="U184" t="str">
            <v>NOV</v>
          </cell>
          <cell r="V184">
            <v>2015</v>
          </cell>
          <cell r="W184" t="str">
            <v>ITAPERUNA</v>
          </cell>
          <cell r="X184" t="str">
            <v>NTD-010 R-0</v>
          </cell>
          <cell r="Y184" t="str">
            <v>MICRO</v>
          </cell>
          <cell r="Z184" t="str">
            <v>NÃO</v>
          </cell>
          <cell r="AA184" t="str">
            <v>BT - 2Ø</v>
          </cell>
          <cell r="AB184" t="str">
            <v>Residencial</v>
          </cell>
          <cell r="AC184" t="str">
            <v>ORDEM FINALIZADA</v>
          </cell>
          <cell r="AD184" t="str">
            <v>-21.191304</v>
          </cell>
          <cell r="AE184" t="str">
            <v>-41.902345</v>
          </cell>
          <cell r="AF184" t="str">
            <v>SIM</v>
          </cell>
          <cell r="AG184">
            <v>42381</v>
          </cell>
          <cell r="AH184" t="str">
            <v>AUTO</v>
          </cell>
          <cell r="AJ184" t="str">
            <v>13/01/2016</v>
          </cell>
          <cell r="AK184" t="str">
            <v>JAN</v>
          </cell>
          <cell r="AL184">
            <v>2016</v>
          </cell>
          <cell r="AM184" t="str">
            <v>Solar Sistec</v>
          </cell>
          <cell r="AO184" t="str">
            <v>YINGLI - YL255P-29b</v>
          </cell>
          <cell r="AP184" t="str">
            <v>ABB - PVI-3.6-TL-OUTD-W</v>
          </cell>
          <cell r="AQ184">
            <v>1</v>
          </cell>
          <cell r="AR184" t="str">
            <v/>
          </cell>
          <cell r="AS184">
            <v>103</v>
          </cell>
          <cell r="AU184" t="str">
            <v>ITR04</v>
          </cell>
          <cell r="AV184" t="str">
            <v>I436253</v>
          </cell>
          <cell r="AW184">
            <v>30</v>
          </cell>
          <cell r="AX184" t="str">
            <v>3# PR 1kV 3x50(50)mm²AL</v>
          </cell>
          <cell r="AY184">
            <v>0.43910000000000005</v>
          </cell>
          <cell r="BA184" t="str">
            <v>3# CA 2 AWG</v>
          </cell>
          <cell r="BB184">
            <v>2.89</v>
          </cell>
        </row>
        <row r="185">
          <cell r="B185" t="str">
            <v>A015623708</v>
          </cell>
          <cell r="C185">
            <v>5871048</v>
          </cell>
          <cell r="D185" t="str">
            <v>MARIA AUGUSTA SIMAS VIEIRA</v>
          </cell>
          <cell r="E185">
            <v>5.2</v>
          </cell>
          <cell r="F185">
            <v>5.2</v>
          </cell>
          <cell r="G185">
            <v>42286</v>
          </cell>
          <cell r="H185" t="str">
            <v>OUT</v>
          </cell>
          <cell r="I185">
            <v>2015</v>
          </cell>
          <cell r="J185">
            <v>42290</v>
          </cell>
          <cell r="K185">
            <v>42290</v>
          </cell>
          <cell r="L185" t="str">
            <v>OUT</v>
          </cell>
          <cell r="M185">
            <v>2015</v>
          </cell>
          <cell r="N185" t="str">
            <v>-</v>
          </cell>
          <cell r="O185" t="str">
            <v>CONCLUÍDO</v>
          </cell>
          <cell r="P185">
            <v>30</v>
          </cell>
          <cell r="Q185">
            <v>30</v>
          </cell>
          <cell r="R185" t="str">
            <v>Luiz Antônio</v>
          </cell>
          <cell r="S185" t="str">
            <v>APROVADO</v>
          </cell>
          <cell r="T185">
            <v>42320</v>
          </cell>
          <cell r="U185" t="str">
            <v>NOV</v>
          </cell>
          <cell r="V185">
            <v>2015</v>
          </cell>
          <cell r="W185" t="str">
            <v>NITERÓI</v>
          </cell>
          <cell r="X185" t="str">
            <v>NTD-010 R-0</v>
          </cell>
          <cell r="Y185" t="str">
            <v>MICRO</v>
          </cell>
          <cell r="Z185" t="str">
            <v>NÃO</v>
          </cell>
          <cell r="AA185" t="str">
            <v>BT - 3Ø</v>
          </cell>
          <cell r="AB185" t="str">
            <v>Residencial</v>
          </cell>
          <cell r="AC185" t="str">
            <v>ORDEM FINALIZADA</v>
          </cell>
          <cell r="AD185" t="str">
            <v>-22.931061</v>
          </cell>
          <cell r="AE185" t="str">
            <v>-42.807094</v>
          </cell>
          <cell r="AF185" t="str">
            <v>SIM</v>
          </cell>
          <cell r="AG185">
            <v>42405</v>
          </cell>
          <cell r="AH185" t="str">
            <v>AUTO</v>
          </cell>
          <cell r="AJ185" t="str">
            <v>11/02/2016</v>
          </cell>
          <cell r="AK185" t="str">
            <v>FEV</v>
          </cell>
          <cell r="AL185">
            <v>2016</v>
          </cell>
          <cell r="AM185" t="str">
            <v>Enel Soluções</v>
          </cell>
          <cell r="AO185" t="str">
            <v>Jinko Solar - Jinko 260M-60</v>
          </cell>
          <cell r="AP185" t="str">
            <v>ABB - PVI-5000-TL-OUTD</v>
          </cell>
          <cell r="AQ185">
            <v>1</v>
          </cell>
          <cell r="AR185" t="str">
            <v/>
          </cell>
          <cell r="AS185">
            <v>125</v>
          </cell>
          <cell r="AU185" t="str">
            <v>ICA03</v>
          </cell>
          <cell r="AV185" t="str">
            <v>U0250</v>
          </cell>
          <cell r="AW185">
            <v>225</v>
          </cell>
          <cell r="AX185">
            <v>0</v>
          </cell>
          <cell r="AY185">
            <v>0</v>
          </cell>
          <cell r="BA185" t="str">
            <v>CU-ISOL 35 mm² SUB</v>
          </cell>
          <cell r="BB185">
            <v>0.16</v>
          </cell>
        </row>
        <row r="186">
          <cell r="B186" t="str">
            <v>A015366981</v>
          </cell>
          <cell r="C186">
            <v>3424901</v>
          </cell>
          <cell r="D186" t="str">
            <v>MONA KELLEN FREITAS BATISTA NUNES</v>
          </cell>
          <cell r="E186">
            <v>7</v>
          </cell>
          <cell r="F186">
            <v>7</v>
          </cell>
          <cell r="G186">
            <v>42244</v>
          </cell>
          <cell r="H186" t="str">
            <v>AGO</v>
          </cell>
          <cell r="I186">
            <v>2015</v>
          </cell>
          <cell r="J186">
            <v>42292</v>
          </cell>
          <cell r="K186">
            <v>42292</v>
          </cell>
          <cell r="L186" t="str">
            <v>OUT</v>
          </cell>
          <cell r="M186">
            <v>2015</v>
          </cell>
          <cell r="N186" t="str">
            <v>-</v>
          </cell>
          <cell r="O186" t="str">
            <v>CONCLUÍDO</v>
          </cell>
          <cell r="P186">
            <v>32</v>
          </cell>
          <cell r="Q186">
            <v>60</v>
          </cell>
          <cell r="R186" t="str">
            <v>Luiz Antônio</v>
          </cell>
          <cell r="S186" t="str">
            <v>APROVADO</v>
          </cell>
          <cell r="T186">
            <v>42324</v>
          </cell>
          <cell r="U186" t="str">
            <v>NOV</v>
          </cell>
          <cell r="V186">
            <v>2015</v>
          </cell>
          <cell r="W186" t="str">
            <v>CAMPOS</v>
          </cell>
          <cell r="X186" t="str">
            <v>NTD-010 R-0</v>
          </cell>
          <cell r="Y186" t="str">
            <v>MICRO</v>
          </cell>
          <cell r="Z186" t="str">
            <v>NÃO</v>
          </cell>
          <cell r="AA186" t="str">
            <v>BT - 3Ø</v>
          </cell>
          <cell r="AB186" t="str">
            <v>Residencial</v>
          </cell>
          <cell r="AC186" t="str">
            <v>ORDEM FINALIZADA</v>
          </cell>
          <cell r="AD186" t="str">
            <v>-21.770797</v>
          </cell>
          <cell r="AE186" t="str">
            <v>-41.305159</v>
          </cell>
          <cell r="AF186" t="str">
            <v>SIM</v>
          </cell>
          <cell r="AG186">
            <v>42375</v>
          </cell>
          <cell r="AH186" t="str">
            <v>AUTO</v>
          </cell>
          <cell r="AJ186" t="str">
            <v>06/01/2016</v>
          </cell>
          <cell r="AK186" t="str">
            <v>JAN</v>
          </cell>
          <cell r="AL186">
            <v>2016</v>
          </cell>
          <cell r="AM186" t="str">
            <v>Einar H Thome</v>
          </cell>
          <cell r="AQ186">
            <v>2</v>
          </cell>
          <cell r="AR186" t="str">
            <v/>
          </cell>
          <cell r="AS186">
            <v>131</v>
          </cell>
          <cell r="AU186" t="str">
            <v>DIC05</v>
          </cell>
          <cell r="AV186" t="str">
            <v>CP30677</v>
          </cell>
          <cell r="AW186">
            <v>75</v>
          </cell>
          <cell r="AX186" t="str">
            <v>3# CA 4/0 AWG (CA 1/0 AWG)</v>
          </cell>
          <cell r="AY186">
            <v>0.58510000000000006</v>
          </cell>
          <cell r="BA186" t="str">
            <v>3# CA 2 AWG</v>
          </cell>
          <cell r="BB186">
            <v>14.49678124401102</v>
          </cell>
        </row>
        <row r="187">
          <cell r="B187" t="str">
            <v>A015674218</v>
          </cell>
          <cell r="C187">
            <v>6092578</v>
          </cell>
          <cell r="D187" t="str">
            <v>LEANDRO NOGUEIRA DE AZEVEDO</v>
          </cell>
          <cell r="E187">
            <v>3.5</v>
          </cell>
          <cell r="F187">
            <v>3.5</v>
          </cell>
          <cell r="G187">
            <v>42297</v>
          </cell>
          <cell r="H187" t="str">
            <v>OUT</v>
          </cell>
          <cell r="I187">
            <v>2015</v>
          </cell>
          <cell r="J187">
            <v>42297</v>
          </cell>
          <cell r="K187">
            <v>42297</v>
          </cell>
          <cell r="L187" t="str">
            <v>OUT</v>
          </cell>
          <cell r="M187">
            <v>2015</v>
          </cell>
          <cell r="N187" t="str">
            <v>-</v>
          </cell>
          <cell r="O187" t="str">
            <v>CONCLUÍDO</v>
          </cell>
          <cell r="P187">
            <v>30</v>
          </cell>
          <cell r="Q187">
            <v>30</v>
          </cell>
          <cell r="R187" t="str">
            <v>Lucas M.</v>
          </cell>
          <cell r="S187" t="str">
            <v>APROVADO</v>
          </cell>
          <cell r="T187">
            <v>42327</v>
          </cell>
          <cell r="U187" t="str">
            <v>NOV</v>
          </cell>
          <cell r="V187">
            <v>2015</v>
          </cell>
          <cell r="W187" t="str">
            <v>NITERÓI</v>
          </cell>
          <cell r="X187" t="str">
            <v>NTD-010 R-0</v>
          </cell>
          <cell r="Y187" t="str">
            <v>MICRO</v>
          </cell>
          <cell r="Z187" t="str">
            <v>NÃO</v>
          </cell>
          <cell r="AA187" t="str">
            <v>BT - 3Ø</v>
          </cell>
          <cell r="AB187" t="str">
            <v>Residencial</v>
          </cell>
          <cell r="AC187" t="str">
            <v>ORDEM FINALIZADA</v>
          </cell>
          <cell r="AD187" t="str">
            <v>-22.915025</v>
          </cell>
          <cell r="AE187" t="str">
            <v>-43.085528</v>
          </cell>
          <cell r="AF187" t="str">
            <v>SIM</v>
          </cell>
          <cell r="AG187">
            <v>42373</v>
          </cell>
          <cell r="AH187" t="str">
            <v>AUTO REM</v>
          </cell>
          <cell r="AI187" t="str">
            <v>6092578 - 50% / 1750300 - 50%</v>
          </cell>
          <cell r="AJ187" t="str">
            <v>06/01/2016</v>
          </cell>
          <cell r="AK187" t="str">
            <v>JAN</v>
          </cell>
          <cell r="AL187">
            <v>2016</v>
          </cell>
          <cell r="AM187" t="str">
            <v>Enel Soluções</v>
          </cell>
          <cell r="AO187" t="str">
            <v>YINGLI - YL250P-29b</v>
          </cell>
          <cell r="AP187" t="str">
            <v>FRONIUS - IG PLUS 35 V-1</v>
          </cell>
          <cell r="AQ187">
            <v>1</v>
          </cell>
          <cell r="AR187" t="str">
            <v/>
          </cell>
          <cell r="AS187">
            <v>78</v>
          </cell>
          <cell r="AU187" t="str">
            <v>ZSL10</v>
          </cell>
          <cell r="AV187" t="str">
            <v>NI33560</v>
          </cell>
          <cell r="AW187">
            <v>75</v>
          </cell>
          <cell r="AX187" t="str">
            <v>3# CU 35 mm² (CU 35 mm²)</v>
          </cell>
          <cell r="AY187">
            <v>0.28810000000000002</v>
          </cell>
          <cell r="BA187" t="str">
            <v>3# CA 2 AWG</v>
          </cell>
          <cell r="BB187">
            <v>3.5010677614609391</v>
          </cell>
        </row>
        <row r="188">
          <cell r="B188" t="str">
            <v>A015674296</v>
          </cell>
          <cell r="C188">
            <v>219534</v>
          </cell>
          <cell r="D188" t="str">
            <v>JOSE MARCOS D DE OLIVEIRA</v>
          </cell>
          <cell r="E188">
            <v>3</v>
          </cell>
          <cell r="F188">
            <v>3</v>
          </cell>
          <cell r="G188">
            <v>42297</v>
          </cell>
          <cell r="H188" t="str">
            <v>OUT</v>
          </cell>
          <cell r="I188">
            <v>2015</v>
          </cell>
          <cell r="J188">
            <v>42297</v>
          </cell>
          <cell r="K188">
            <v>42297</v>
          </cell>
          <cell r="L188" t="str">
            <v>OUT</v>
          </cell>
          <cell r="M188">
            <v>2015</v>
          </cell>
          <cell r="N188" t="str">
            <v>-</v>
          </cell>
          <cell r="O188" t="str">
            <v>CONCLUÍDO</v>
          </cell>
          <cell r="P188">
            <v>30</v>
          </cell>
          <cell r="Q188">
            <v>30</v>
          </cell>
          <cell r="R188" t="str">
            <v>Lucas M.</v>
          </cell>
          <cell r="S188" t="str">
            <v>APROVADO</v>
          </cell>
          <cell r="T188">
            <v>42327</v>
          </cell>
          <cell r="U188" t="str">
            <v>NOV</v>
          </cell>
          <cell r="V188">
            <v>2015</v>
          </cell>
          <cell r="W188" t="str">
            <v>PETRÓPOLIS</v>
          </cell>
          <cell r="X188" t="str">
            <v>NTD-010 R-0</v>
          </cell>
          <cell r="Y188" t="str">
            <v>MICRO</v>
          </cell>
          <cell r="Z188" t="str">
            <v>NÃO</v>
          </cell>
          <cell r="AA188" t="str">
            <v>BT - 3Ø</v>
          </cell>
          <cell r="AB188" t="str">
            <v>Residencial</v>
          </cell>
          <cell r="AC188" t="str">
            <v>ORDEM FINALIZADA</v>
          </cell>
          <cell r="AD188" t="str">
            <v>-22.330047</v>
          </cell>
          <cell r="AE188" t="str">
            <v>-43.167313</v>
          </cell>
          <cell r="AF188" t="str">
            <v>SIM</v>
          </cell>
          <cell r="AG188">
            <v>42417</v>
          </cell>
          <cell r="AH188" t="str">
            <v>AUTO</v>
          </cell>
          <cell r="AJ188" t="str">
            <v>19/02/2016</v>
          </cell>
          <cell r="AK188" t="str">
            <v>FEV</v>
          </cell>
          <cell r="AL188">
            <v>2016</v>
          </cell>
          <cell r="AM188" t="str">
            <v>Enel Soluções</v>
          </cell>
          <cell r="AO188" t="str">
            <v>Jinko Solar - JKM260P-60</v>
          </cell>
          <cell r="AP188" t="str">
            <v>ABB - PVI - 3.0- TL-OUTD-S</v>
          </cell>
          <cell r="AQ188">
            <v>1</v>
          </cell>
          <cell r="AR188" t="str">
            <v/>
          </cell>
          <cell r="AS188">
            <v>122</v>
          </cell>
          <cell r="AU188" t="str">
            <v>ITP04</v>
          </cell>
          <cell r="AV188" t="str">
            <v>PE66602</v>
          </cell>
          <cell r="AW188">
            <v>30</v>
          </cell>
          <cell r="AX188" t="str">
            <v>3# CA 2 AWG (CA 2 AWG)</v>
          </cell>
          <cell r="AY188">
            <v>0.24909999999999999</v>
          </cell>
          <cell r="BA188" t="str">
            <v>3# CA 2 AWG (CA 2 AWG)</v>
          </cell>
          <cell r="BB188">
            <v>92.93</v>
          </cell>
        </row>
        <row r="189">
          <cell r="B189">
            <v>5971</v>
          </cell>
          <cell r="C189">
            <v>4339859</v>
          </cell>
          <cell r="D189" t="str">
            <v>ANTÔNIO VIEIRA MACHADO NETO</v>
          </cell>
          <cell r="E189">
            <v>3.64</v>
          </cell>
          <cell r="F189" t="str">
            <v>0</v>
          </cell>
          <cell r="G189">
            <v>42298</v>
          </cell>
          <cell r="H189" t="str">
            <v>-</v>
          </cell>
          <cell r="I189" t="str">
            <v>-</v>
          </cell>
          <cell r="J189">
            <v>42298</v>
          </cell>
          <cell r="K189">
            <v>42298</v>
          </cell>
          <cell r="L189" t="str">
            <v>-</v>
          </cell>
          <cell r="M189" t="str">
            <v>-</v>
          </cell>
          <cell r="N189" t="str">
            <v>-</v>
          </cell>
          <cell r="O189" t="str">
            <v>CANCELADO</v>
          </cell>
          <cell r="P189" t="str">
            <v>-</v>
          </cell>
          <cell r="Q189" t="str">
            <v>-</v>
          </cell>
          <cell r="S189" t="str">
            <v>ING. INDEVIDO</v>
          </cell>
          <cell r="U189" t="str">
            <v>-</v>
          </cell>
          <cell r="V189" t="str">
            <v>-</v>
          </cell>
          <cell r="X189" t="str">
            <v>-</v>
          </cell>
          <cell r="Y189" t="str">
            <v>-</v>
          </cell>
          <cell r="AC189" t="str">
            <v>ORDEM CANCELADA</v>
          </cell>
          <cell r="AF189" t="str">
            <v/>
          </cell>
          <cell r="AJ189">
            <v>42359</v>
          </cell>
          <cell r="AK189" t="str">
            <v>-</v>
          </cell>
          <cell r="AL189" t="str">
            <v>-</v>
          </cell>
          <cell r="AQ189" t="str">
            <v>-</v>
          </cell>
          <cell r="AR189" t="str">
            <v/>
          </cell>
          <cell r="AS189" t="str">
            <v>-</v>
          </cell>
          <cell r="AU189" t="str">
            <v>-</v>
          </cell>
          <cell r="AV189" t="str">
            <v>-</v>
          </cell>
          <cell r="AW189" t="str">
            <v>-</v>
          </cell>
          <cell r="AX189" t="str">
            <v>-</v>
          </cell>
          <cell r="AY189" t="str">
            <v>-</v>
          </cell>
          <cell r="BA189" t="str">
            <v>-</v>
          </cell>
          <cell r="BB189" t="str">
            <v>-</v>
          </cell>
        </row>
        <row r="190">
          <cell r="B190">
            <v>13143320</v>
          </cell>
          <cell r="C190">
            <v>4339859</v>
          </cell>
          <cell r="D190" t="str">
            <v>ANTÔNIO VIEIRA MACHADO NETO</v>
          </cell>
          <cell r="E190">
            <v>3.64</v>
          </cell>
          <cell r="F190">
            <v>3.64</v>
          </cell>
          <cell r="G190">
            <v>42359</v>
          </cell>
          <cell r="H190" t="str">
            <v>DEZ</v>
          </cell>
          <cell r="I190">
            <v>2015</v>
          </cell>
          <cell r="J190">
            <v>42359</v>
          </cell>
          <cell r="K190">
            <v>42298</v>
          </cell>
          <cell r="L190" t="str">
            <v>OUT</v>
          </cell>
          <cell r="M190">
            <v>2015</v>
          </cell>
          <cell r="N190" t="str">
            <v>-</v>
          </cell>
          <cell r="O190" t="str">
            <v>CONCLUÍDO</v>
          </cell>
          <cell r="P190">
            <v>61</v>
          </cell>
          <cell r="Q190">
            <v>61</v>
          </cell>
          <cell r="R190" t="str">
            <v>Lucas M.</v>
          </cell>
          <cell r="S190" t="str">
            <v>APROVADO</v>
          </cell>
          <cell r="T190">
            <v>42359</v>
          </cell>
          <cell r="U190" t="str">
            <v>DEZ</v>
          </cell>
          <cell r="V190">
            <v>2015</v>
          </cell>
          <cell r="W190" t="str">
            <v>SÃO GONÇALO</v>
          </cell>
          <cell r="X190" t="str">
            <v>NTD-010 R-0</v>
          </cell>
          <cell r="Y190" t="str">
            <v>MICRO</v>
          </cell>
          <cell r="Z190" t="str">
            <v>NÃO</v>
          </cell>
          <cell r="AA190" t="str">
            <v>MT</v>
          </cell>
          <cell r="AB190" t="str">
            <v>Residencial</v>
          </cell>
          <cell r="AC190" t="str">
            <v>ORDEM FINALIZADA</v>
          </cell>
          <cell r="AD190" t="str">
            <v>-22.827138</v>
          </cell>
          <cell r="AE190" t="str">
            <v>-43.017366</v>
          </cell>
          <cell r="AF190" t="str">
            <v>SIM</v>
          </cell>
          <cell r="AG190">
            <v>42390</v>
          </cell>
          <cell r="AJ190">
            <v>42391</v>
          </cell>
          <cell r="AK190" t="str">
            <v>JAN</v>
          </cell>
          <cell r="AL190">
            <v>2016</v>
          </cell>
          <cell r="AM190" t="str">
            <v>Enel Soluções</v>
          </cell>
          <cell r="AN190" t="str">
            <v>Carta GD.053 gerada para a ordem 0000005971 que foi cancelada. Ordem movimentada diretamente para vistoria</v>
          </cell>
          <cell r="AQ190">
            <v>1</v>
          </cell>
          <cell r="AR190" t="str">
            <v/>
          </cell>
          <cell r="AS190">
            <v>32</v>
          </cell>
          <cell r="AU190" t="str">
            <v>GAB09</v>
          </cell>
          <cell r="AV190" t="str">
            <v>U9265</v>
          </cell>
          <cell r="AW190">
            <v>225</v>
          </cell>
          <cell r="AX190">
            <v>0</v>
          </cell>
          <cell r="AY190">
            <v>0</v>
          </cell>
          <cell r="BA190" t="str">
            <v>CA 2 AWG</v>
          </cell>
          <cell r="BB190">
            <v>2.9089267010834798</v>
          </cell>
        </row>
        <row r="191">
          <cell r="B191" t="str">
            <v>A015687188</v>
          </cell>
          <cell r="C191">
            <v>5592398</v>
          </cell>
          <cell r="D191" t="str">
            <v>ROSANA MARIA ANTONIOLLI DE SOUZA SCARING</v>
          </cell>
          <cell r="E191">
            <v>7</v>
          </cell>
          <cell r="F191" t="str">
            <v>0</v>
          </cell>
          <cell r="G191">
            <v>42298</v>
          </cell>
          <cell r="H191" t="str">
            <v>OUT</v>
          </cell>
          <cell r="I191">
            <v>2015</v>
          </cell>
          <cell r="J191">
            <v>42298</v>
          </cell>
          <cell r="K191">
            <v>42298</v>
          </cell>
          <cell r="L191" t="str">
            <v>OUT</v>
          </cell>
          <cell r="M191">
            <v>2015</v>
          </cell>
          <cell r="N191" t="str">
            <v>-</v>
          </cell>
          <cell r="O191" t="str">
            <v>CANCELADO</v>
          </cell>
          <cell r="P191">
            <v>29</v>
          </cell>
          <cell r="Q191">
            <v>120</v>
          </cell>
          <cell r="R191" t="str">
            <v>Lucas M.</v>
          </cell>
          <cell r="S191" t="str">
            <v>REPROVADO</v>
          </cell>
          <cell r="T191">
            <v>42327</v>
          </cell>
          <cell r="U191" t="str">
            <v>NOV</v>
          </cell>
          <cell r="V191">
            <v>2015</v>
          </cell>
          <cell r="W191" t="str">
            <v>MACAÉ</v>
          </cell>
          <cell r="X191" t="str">
            <v>NTD-010 R-0</v>
          </cell>
          <cell r="Y191" t="str">
            <v>MICRO</v>
          </cell>
          <cell r="Z191" t="str">
            <v>NÃO</v>
          </cell>
          <cell r="AA191" t="str">
            <v>BT - 3Ø</v>
          </cell>
          <cell r="AB191" t="str">
            <v>Residencial</v>
          </cell>
          <cell r="AC191" t="str">
            <v>ORDEM CANCELADA</v>
          </cell>
          <cell r="AD191" t="str">
            <v>-22.432441</v>
          </cell>
          <cell r="AE191" t="str">
            <v>-41.844286</v>
          </cell>
          <cell r="AF191" t="str">
            <v>NÃO</v>
          </cell>
          <cell r="AJ191" t="str">
            <v>11/07/2016</v>
          </cell>
          <cell r="AK191" t="str">
            <v>JUL</v>
          </cell>
          <cell r="AL191">
            <v>2016</v>
          </cell>
          <cell r="AM191" t="str">
            <v>Energia Pura</v>
          </cell>
          <cell r="AQ191">
            <v>1</v>
          </cell>
          <cell r="AR191" t="str">
            <v/>
          </cell>
          <cell r="AS191" t="str">
            <v>-</v>
          </cell>
          <cell r="AT191" t="str">
            <v>Formulário de SA + Diagrama/Projeto + Coordenadas Geográficas/PS +  Outros</v>
          </cell>
          <cell r="AU191" t="str">
            <v>IBS08</v>
          </cell>
          <cell r="AV191" t="str">
            <v>MC25071</v>
          </cell>
          <cell r="AW191" t="str">
            <v/>
          </cell>
          <cell r="AX191" t="str">
            <v>3# PR 1kV 3x50(50)mm²AL</v>
          </cell>
          <cell r="AY191">
            <v>0.50509999999999999</v>
          </cell>
          <cell r="BA191" t="str">
            <v>3# CU 35 mm²</v>
          </cell>
          <cell r="BB191">
            <v>7.26</v>
          </cell>
        </row>
        <row r="192">
          <cell r="B192" t="str">
            <v>A015702002</v>
          </cell>
          <cell r="C192">
            <v>5991735</v>
          </cell>
          <cell r="D192" t="str">
            <v>ISMAEL PAES PONTES</v>
          </cell>
          <cell r="E192">
            <v>4.2</v>
          </cell>
          <cell r="F192">
            <v>4.2</v>
          </cell>
          <cell r="G192">
            <v>42300</v>
          </cell>
          <cell r="H192" t="str">
            <v>OUT</v>
          </cell>
          <cell r="I192">
            <v>2015</v>
          </cell>
          <cell r="J192">
            <v>42303</v>
          </cell>
          <cell r="K192">
            <v>42303</v>
          </cell>
          <cell r="L192" t="str">
            <v>OUT</v>
          </cell>
          <cell r="M192">
            <v>2015</v>
          </cell>
          <cell r="N192" t="str">
            <v>-</v>
          </cell>
          <cell r="O192" t="str">
            <v>CONCLUÍDO</v>
          </cell>
          <cell r="P192">
            <v>24</v>
          </cell>
          <cell r="Q192">
            <v>24</v>
          </cell>
          <cell r="R192" t="str">
            <v>Lucas M.</v>
          </cell>
          <cell r="S192" t="str">
            <v>APROVADO</v>
          </cell>
          <cell r="T192">
            <v>42327</v>
          </cell>
          <cell r="U192" t="str">
            <v>NOV</v>
          </cell>
          <cell r="V192">
            <v>2015</v>
          </cell>
          <cell r="W192" t="str">
            <v>PETRÓPOLIS</v>
          </cell>
          <cell r="X192" t="str">
            <v>NTD-010 R-0</v>
          </cell>
          <cell r="Y192" t="str">
            <v>MICRO</v>
          </cell>
          <cell r="Z192" t="str">
            <v>NÃO</v>
          </cell>
          <cell r="AA192" t="str">
            <v>BT - 3Ø</v>
          </cell>
          <cell r="AB192" t="str">
            <v>Residencial</v>
          </cell>
          <cell r="AC192" t="str">
            <v>ORDEM FINALIZADA</v>
          </cell>
          <cell r="AD192" t="str">
            <v>-22.527688</v>
          </cell>
          <cell r="AE192" t="str">
            <v>-43.214929</v>
          </cell>
          <cell r="AF192" t="str">
            <v>SIM</v>
          </cell>
          <cell r="AG192">
            <v>42362</v>
          </cell>
          <cell r="AH192" t="str">
            <v>AUTO</v>
          </cell>
          <cell r="AJ192" t="str">
            <v>28/12/2015</v>
          </cell>
          <cell r="AK192" t="str">
            <v>DEZ</v>
          </cell>
          <cell r="AL192">
            <v>2015</v>
          </cell>
          <cell r="AM192" t="str">
            <v>Solar Grid</v>
          </cell>
          <cell r="AO192" t="str">
            <v>Canadian - CS6P-260P</v>
          </cell>
          <cell r="AP192" t="str">
            <v>ABB - PVI - 4.2 - OUTD-S</v>
          </cell>
          <cell r="AQ192">
            <v>1</v>
          </cell>
          <cell r="AR192" t="str">
            <v/>
          </cell>
          <cell r="AS192">
            <v>66</v>
          </cell>
          <cell r="AU192" t="str">
            <v>BGN03</v>
          </cell>
          <cell r="AV192" t="str">
            <v>PE65509</v>
          </cell>
          <cell r="AW192">
            <v>45</v>
          </cell>
          <cell r="AX192" t="str">
            <v>3# CU 35 mm² (CU 16-1 FIO)</v>
          </cell>
          <cell r="AY192">
            <v>0.57999999999999996</v>
          </cell>
          <cell r="BA192" t="str">
            <v>3# CA 2 AWG (CA 2 AWG)</v>
          </cell>
          <cell r="BB192">
            <v>4.2156615317962789</v>
          </cell>
        </row>
        <row r="193">
          <cell r="B193" t="str">
            <v>A015667479</v>
          </cell>
          <cell r="C193">
            <v>4766529</v>
          </cell>
          <cell r="D193" t="str">
            <v>CYNTHIA DE PAOLI BRANT SALDANHA</v>
          </cell>
          <cell r="E193">
            <v>8</v>
          </cell>
          <cell r="F193">
            <v>8</v>
          </cell>
          <cell r="G193">
            <v>42296</v>
          </cell>
          <cell r="H193" t="str">
            <v>OUT</v>
          </cell>
          <cell r="I193">
            <v>2015</v>
          </cell>
          <cell r="J193">
            <v>42303</v>
          </cell>
          <cell r="K193">
            <v>42303</v>
          </cell>
          <cell r="L193" t="str">
            <v>OUT</v>
          </cell>
          <cell r="M193">
            <v>2015</v>
          </cell>
          <cell r="N193" t="str">
            <v>-</v>
          </cell>
          <cell r="O193" t="str">
            <v>CONCLUÍDO</v>
          </cell>
          <cell r="P193">
            <v>53</v>
          </cell>
          <cell r="Q193">
            <v>53</v>
          </cell>
          <cell r="R193" t="str">
            <v>Lucas M.</v>
          </cell>
          <cell r="S193" t="str">
            <v>APROVADO</v>
          </cell>
          <cell r="T193">
            <v>42356</v>
          </cell>
          <cell r="U193" t="str">
            <v>DEZ</v>
          </cell>
          <cell r="V193">
            <v>2015</v>
          </cell>
          <cell r="W193" t="str">
            <v>CABO FRIO</v>
          </cell>
          <cell r="X193" t="str">
            <v>NTD-010 R-0</v>
          </cell>
          <cell r="Y193" t="str">
            <v>MICRO</v>
          </cell>
          <cell r="Z193" t="str">
            <v>NÃO</v>
          </cell>
          <cell r="AA193" t="str">
            <v>BT - 3Ø</v>
          </cell>
          <cell r="AB193" t="str">
            <v>Residencial</v>
          </cell>
          <cell r="AC193" t="str">
            <v>ORDEM FINALIZADA</v>
          </cell>
          <cell r="AD193" t="str">
            <v>-22.767244</v>
          </cell>
          <cell r="AE193" t="str">
            <v>-41.907916</v>
          </cell>
          <cell r="AF193" t="str">
            <v>SIM</v>
          </cell>
          <cell r="AG193">
            <v>42474</v>
          </cell>
          <cell r="AH193" t="str">
            <v>AUTO</v>
          </cell>
          <cell r="AJ193" t="str">
            <v>18/04/2016</v>
          </cell>
          <cell r="AK193" t="str">
            <v>ABR</v>
          </cell>
          <cell r="AL193">
            <v>2016</v>
          </cell>
          <cell r="AM193" t="str">
            <v>Solar Energy do Brasil</v>
          </cell>
          <cell r="AO193" t="str">
            <v>YINGLI - YL250P - 29B</v>
          </cell>
          <cell r="AP193" t="str">
            <v>SOLAR ENERGY - SE-TL4KA</v>
          </cell>
          <cell r="AQ193">
            <v>1</v>
          </cell>
          <cell r="AR193" t="str">
            <v/>
          </cell>
          <cell r="AS193">
            <v>182</v>
          </cell>
          <cell r="AU193" t="str">
            <v>BUZ02</v>
          </cell>
          <cell r="AV193" t="str">
            <v>CF44365</v>
          </cell>
          <cell r="AW193">
            <v>113</v>
          </cell>
          <cell r="AX193" t="str">
            <v>3# PR 1kV 3x50(50)mm²AL</v>
          </cell>
          <cell r="AY193">
            <v>0.28599999999999998</v>
          </cell>
          <cell r="BA193" t="str">
            <v>3# COMP 185</v>
          </cell>
          <cell r="BB193">
            <v>4.0321051649656363</v>
          </cell>
        </row>
        <row r="194">
          <cell r="B194" t="str">
            <v>A015667515</v>
          </cell>
          <cell r="C194">
            <v>6034031</v>
          </cell>
          <cell r="D194" t="str">
            <v>SERGIO AZEVEDO DE OLIVEIRA</v>
          </cell>
          <cell r="E194">
            <v>4</v>
          </cell>
          <cell r="F194">
            <v>4</v>
          </cell>
          <cell r="G194">
            <v>42296</v>
          </cell>
          <cell r="H194" t="str">
            <v>OUT</v>
          </cell>
          <cell r="I194">
            <v>2015</v>
          </cell>
          <cell r="J194">
            <v>42303</v>
          </cell>
          <cell r="K194">
            <v>42303</v>
          </cell>
          <cell r="L194" t="str">
            <v>OUT</v>
          </cell>
          <cell r="M194">
            <v>2015</v>
          </cell>
          <cell r="N194" t="str">
            <v>-</v>
          </cell>
          <cell r="O194" t="str">
            <v>CONCLUÍDO</v>
          </cell>
          <cell r="P194">
            <v>63</v>
          </cell>
          <cell r="Q194">
            <v>63</v>
          </cell>
          <cell r="R194" t="str">
            <v>Lucas M.</v>
          </cell>
          <cell r="S194" t="str">
            <v>APROVADO</v>
          </cell>
          <cell r="T194">
            <v>42366</v>
          </cell>
          <cell r="U194" t="str">
            <v>DEZ</v>
          </cell>
          <cell r="V194">
            <v>2015</v>
          </cell>
          <cell r="W194" t="str">
            <v>TERESÓPOLIS</v>
          </cell>
          <cell r="X194" t="str">
            <v>NTD-010 R-0</v>
          </cell>
          <cell r="Y194" t="str">
            <v>MICRO</v>
          </cell>
          <cell r="Z194" t="str">
            <v>NÃO</v>
          </cell>
          <cell r="AA194" t="str">
            <v>BT - 3Ø</v>
          </cell>
          <cell r="AB194" t="str">
            <v>Residencial</v>
          </cell>
          <cell r="AC194" t="str">
            <v>ORDEM FINALIZADA</v>
          </cell>
          <cell r="AD194" t="str">
            <v>-22.408836</v>
          </cell>
          <cell r="AE194" t="str">
            <v>-42.996175</v>
          </cell>
          <cell r="AF194" t="str">
            <v>SIM</v>
          </cell>
          <cell r="AG194">
            <v>42383</v>
          </cell>
          <cell r="AH194" t="str">
            <v>AUTO</v>
          </cell>
          <cell r="AJ194" t="str">
            <v>18/01/2016</v>
          </cell>
          <cell r="AK194" t="str">
            <v>JAN</v>
          </cell>
          <cell r="AL194">
            <v>2016</v>
          </cell>
          <cell r="AM194" t="str">
            <v>Solar Energy do Brasil</v>
          </cell>
          <cell r="AO194" t="str">
            <v xml:space="preserve">Yinhli Solar - </v>
          </cell>
          <cell r="AP194" t="str">
            <v>SOLAR ENERGY - SE-TL4KA</v>
          </cell>
          <cell r="AQ194">
            <v>1</v>
          </cell>
          <cell r="AR194" t="str">
            <v/>
          </cell>
          <cell r="AS194">
            <v>91</v>
          </cell>
          <cell r="AU194" t="str">
            <v>TRB03</v>
          </cell>
          <cell r="AV194" t="str">
            <v>O959785</v>
          </cell>
          <cell r="AW194">
            <v>30</v>
          </cell>
          <cell r="AX194" t="str">
            <v>PR 1kV 3x95(50)mm²AL</v>
          </cell>
          <cell r="AY194">
            <v>0.14510000000000001</v>
          </cell>
          <cell r="BA194" t="str">
            <v>3# CA 4 AWG</v>
          </cell>
          <cell r="BB194">
            <v>20.21745774609121</v>
          </cell>
        </row>
        <row r="195">
          <cell r="B195" t="str">
            <v>A015729746</v>
          </cell>
          <cell r="C195">
            <v>4339749</v>
          </cell>
          <cell r="D195" t="str">
            <v>LARRY DOUGLAS WHITE</v>
          </cell>
          <cell r="E195">
            <v>2</v>
          </cell>
          <cell r="F195">
            <v>2</v>
          </cell>
          <cell r="G195">
            <v>42305</v>
          </cell>
          <cell r="H195" t="str">
            <v>OUT</v>
          </cell>
          <cell r="I195">
            <v>2015</v>
          </cell>
          <cell r="J195">
            <v>42306</v>
          </cell>
          <cell r="K195">
            <v>42306</v>
          </cell>
          <cell r="L195" t="str">
            <v>OUT</v>
          </cell>
          <cell r="M195">
            <v>2015</v>
          </cell>
          <cell r="N195" t="str">
            <v>-</v>
          </cell>
          <cell r="O195" t="str">
            <v>CONCLUÍDO</v>
          </cell>
          <cell r="P195">
            <v>33</v>
          </cell>
          <cell r="Q195">
            <v>33</v>
          </cell>
          <cell r="R195" t="str">
            <v>Lucas M.</v>
          </cell>
          <cell r="S195" t="str">
            <v>APROVADO</v>
          </cell>
          <cell r="T195">
            <v>42339</v>
          </cell>
          <cell r="U195" t="str">
            <v>DEZ</v>
          </cell>
          <cell r="V195">
            <v>2015</v>
          </cell>
          <cell r="W195" t="str">
            <v>ANGRA</v>
          </cell>
          <cell r="X195" t="str">
            <v>NTD-010 R-0</v>
          </cell>
          <cell r="Y195" t="str">
            <v>MICRO</v>
          </cell>
          <cell r="Z195" t="str">
            <v>NÃO</v>
          </cell>
          <cell r="AA195" t="str">
            <v>BT - 3Ø</v>
          </cell>
          <cell r="AB195" t="str">
            <v>Residencial</v>
          </cell>
          <cell r="AC195" t="str">
            <v>ORDEM FINALIZADA</v>
          </cell>
          <cell r="AD195" t="str">
            <v>-23.033036</v>
          </cell>
          <cell r="AE195" t="str">
            <v>-44.172506</v>
          </cell>
          <cell r="AF195" t="str">
            <v>SIM</v>
          </cell>
          <cell r="AG195">
            <v>42381</v>
          </cell>
          <cell r="AH195" t="str">
            <v>AUTO</v>
          </cell>
          <cell r="AJ195" t="str">
            <v>13/01/2016</v>
          </cell>
          <cell r="AK195" t="str">
            <v>JAN</v>
          </cell>
          <cell r="AL195">
            <v>2016</v>
          </cell>
          <cell r="AM195" t="str">
            <v>Solar Grid</v>
          </cell>
          <cell r="AO195" t="str">
            <v>Canadian - CS6P-260P</v>
          </cell>
          <cell r="AP195" t="str">
            <v>ABB - UNO 2.0-I-OUTD-S</v>
          </cell>
          <cell r="AQ195">
            <v>1</v>
          </cell>
          <cell r="AR195" t="str">
            <v/>
          </cell>
          <cell r="AS195">
            <v>77</v>
          </cell>
          <cell r="AU195" t="str">
            <v>JAC05</v>
          </cell>
          <cell r="AV195" t="str">
            <v>AN77383</v>
          </cell>
          <cell r="AW195" t="str">
            <v>75</v>
          </cell>
          <cell r="AX195" t="str">
            <v>3# CU 70 mm² (CU 35 mm²)</v>
          </cell>
          <cell r="AY195">
            <v>0.40510000000000002</v>
          </cell>
          <cell r="BA195" t="str">
            <v>3# CA 336,4 MCM (CA 1/0 AWG)</v>
          </cell>
          <cell r="BB195">
            <v>9.86</v>
          </cell>
        </row>
        <row r="196">
          <cell r="B196" t="str">
            <v>A015729780</v>
          </cell>
          <cell r="C196">
            <v>626913</v>
          </cell>
          <cell r="D196" t="str">
            <v>MARUCIA DE SOUZA DUARTE</v>
          </cell>
          <cell r="E196">
            <v>3</v>
          </cell>
          <cell r="F196">
            <v>3</v>
          </cell>
          <cell r="G196">
            <v>42305</v>
          </cell>
          <cell r="H196" t="str">
            <v>OUT</v>
          </cell>
          <cell r="I196">
            <v>2015</v>
          </cell>
          <cell r="J196">
            <v>42306</v>
          </cell>
          <cell r="K196">
            <v>42306</v>
          </cell>
          <cell r="L196" t="str">
            <v>OUT</v>
          </cell>
          <cell r="M196">
            <v>2015</v>
          </cell>
          <cell r="N196" t="str">
            <v>-</v>
          </cell>
          <cell r="O196" t="str">
            <v>CONCLUÍDO</v>
          </cell>
          <cell r="P196">
            <v>33</v>
          </cell>
          <cell r="Q196">
            <v>33</v>
          </cell>
          <cell r="R196" t="str">
            <v>Lucas M.</v>
          </cell>
          <cell r="S196" t="str">
            <v>APROVADO</v>
          </cell>
          <cell r="T196">
            <v>42339</v>
          </cell>
          <cell r="U196" t="str">
            <v>DEZ</v>
          </cell>
          <cell r="V196">
            <v>2015</v>
          </cell>
          <cell r="W196" t="str">
            <v>PETRÓPOLIS</v>
          </cell>
          <cell r="X196" t="str">
            <v>NTD-010 R-0</v>
          </cell>
          <cell r="Y196" t="str">
            <v>MICRO</v>
          </cell>
          <cell r="Z196" t="str">
            <v>NÃO</v>
          </cell>
          <cell r="AA196" t="str">
            <v>BT - 3Ø</v>
          </cell>
          <cell r="AB196" t="str">
            <v>Residencial</v>
          </cell>
          <cell r="AC196" t="str">
            <v>ORDEM FINALIZADA</v>
          </cell>
          <cell r="AD196" t="str">
            <v>-22.500908</v>
          </cell>
          <cell r="AE196" t="str">
            <v>-43.195388</v>
          </cell>
          <cell r="AF196" t="str">
            <v>SIM</v>
          </cell>
          <cell r="AG196">
            <v>42366</v>
          </cell>
          <cell r="AH196" t="str">
            <v>AUTO</v>
          </cell>
          <cell r="AJ196" t="str">
            <v>29/12/2015</v>
          </cell>
          <cell r="AK196" t="str">
            <v>DEZ</v>
          </cell>
          <cell r="AL196">
            <v>2015</v>
          </cell>
          <cell r="AM196" t="str">
            <v>Solar Grid</v>
          </cell>
          <cell r="AO196" t="str">
            <v>Canadian - CS6P-260P</v>
          </cell>
          <cell r="AP196" t="str">
            <v>ABB - PVI - 3.0- TL-OUTD-S</v>
          </cell>
          <cell r="AQ196">
            <v>1</v>
          </cell>
          <cell r="AR196" t="str">
            <v/>
          </cell>
          <cell r="AS196">
            <v>62</v>
          </cell>
          <cell r="AU196" t="str">
            <v>BGN05</v>
          </cell>
          <cell r="AV196" t="str">
            <v>PE65812</v>
          </cell>
          <cell r="AW196">
            <v>113</v>
          </cell>
          <cell r="AX196" t="str">
            <v>3# PR 1kV 3x50(50)mm²AL</v>
          </cell>
          <cell r="AY196">
            <v>1.0329999999999999</v>
          </cell>
          <cell r="BA196" t="str">
            <v>3# COMP 336,4</v>
          </cell>
          <cell r="BB196">
            <v>6.4367426496895206</v>
          </cell>
        </row>
        <row r="197">
          <cell r="B197" t="str">
            <v>A015731909</v>
          </cell>
          <cell r="C197">
            <v>560012</v>
          </cell>
          <cell r="D197" t="str">
            <v>LOO YOUN HING</v>
          </cell>
          <cell r="E197">
            <v>5</v>
          </cell>
          <cell r="F197" t="str">
            <v>0</v>
          </cell>
          <cell r="G197">
            <v>42305</v>
          </cell>
          <cell r="H197" t="str">
            <v>OUT</v>
          </cell>
          <cell r="I197">
            <v>2015</v>
          </cell>
          <cell r="J197">
            <v>42306</v>
          </cell>
          <cell r="K197">
            <v>42306</v>
          </cell>
          <cell r="L197" t="str">
            <v>OUT</v>
          </cell>
          <cell r="M197">
            <v>2015</v>
          </cell>
          <cell r="N197" t="str">
            <v>-</v>
          </cell>
          <cell r="O197" t="str">
            <v>CONCLUÍDO</v>
          </cell>
          <cell r="P197">
            <v>34</v>
          </cell>
          <cell r="Q197">
            <v>39</v>
          </cell>
          <cell r="R197" t="str">
            <v>Lucas M.</v>
          </cell>
          <cell r="S197" t="str">
            <v>REPROVADO</v>
          </cell>
          <cell r="T197">
            <v>42340</v>
          </cell>
          <cell r="U197" t="str">
            <v>DEZ</v>
          </cell>
          <cell r="V197">
            <v>2015</v>
          </cell>
          <cell r="W197" t="str">
            <v>RESENDE</v>
          </cell>
          <cell r="X197" t="str">
            <v>NTD-010 R-0</v>
          </cell>
          <cell r="Y197" t="str">
            <v>MICRO</v>
          </cell>
          <cell r="Z197" t="str">
            <v>NÃO</v>
          </cell>
          <cell r="AA197" t="str">
            <v>BT - 3Ø</v>
          </cell>
          <cell r="AB197" t="str">
            <v>Residencial</v>
          </cell>
          <cell r="AC197" t="str">
            <v>ORDEM FINALIZADA</v>
          </cell>
          <cell r="AD197" t="str">
            <v>-22.470745</v>
          </cell>
          <cell r="AE197" t="str">
            <v>-44.476611</v>
          </cell>
          <cell r="AF197" t="str">
            <v>NÃO</v>
          </cell>
          <cell r="AH197" t="str">
            <v>AUTO</v>
          </cell>
          <cell r="AJ197" t="str">
            <v>07/03/2016</v>
          </cell>
          <cell r="AK197" t="str">
            <v>MAR</v>
          </cell>
          <cell r="AL197">
            <v>2016</v>
          </cell>
          <cell r="AM197" t="str">
            <v>Moove Energia Solar</v>
          </cell>
          <cell r="AO197" t="str">
            <v xml:space="preserve">Canadian Solar - </v>
          </cell>
          <cell r="AP197" t="str">
            <v>FRONIUS - Primo 5.0-1</v>
          </cell>
          <cell r="AQ197">
            <v>1</v>
          </cell>
          <cell r="AR197" t="str">
            <v/>
          </cell>
          <cell r="AS197">
            <v>131</v>
          </cell>
          <cell r="AT197" t="str">
            <v>Coordenadas Geográficas/PS + Certificado/Registro - Inversor + Outros</v>
          </cell>
          <cell r="AU197" t="str">
            <v>LIB04</v>
          </cell>
          <cell r="AV197" t="str">
            <v>02869</v>
          </cell>
          <cell r="AW197">
            <v>75</v>
          </cell>
          <cell r="AX197" t="str">
            <v>3# CA 2 AWG (CA 2 AWG)</v>
          </cell>
          <cell r="AY197">
            <v>0.36499999999999999</v>
          </cell>
          <cell r="BA197" t="str">
            <v>3# CA 336,4 MCM (CA 1/0 AWG)</v>
          </cell>
          <cell r="BB197">
            <v>3.4870801773575368</v>
          </cell>
        </row>
        <row r="198">
          <cell r="B198" t="str">
            <v>A015353391</v>
          </cell>
          <cell r="C198">
            <v>2264043</v>
          </cell>
          <cell r="D198" t="str">
            <v>NEWTON CLEY COSTA DA SILVA</v>
          </cell>
          <cell r="E198">
            <v>2</v>
          </cell>
          <cell r="F198" t="str">
            <v>0</v>
          </cell>
          <cell r="G198">
            <v>42242</v>
          </cell>
          <cell r="H198" t="str">
            <v>AGO</v>
          </cell>
          <cell r="I198">
            <v>2015</v>
          </cell>
          <cell r="J198">
            <v>42306</v>
          </cell>
          <cell r="K198">
            <v>42306</v>
          </cell>
          <cell r="L198" t="str">
            <v>OUT</v>
          </cell>
          <cell r="M198">
            <v>2015</v>
          </cell>
          <cell r="N198" t="str">
            <v>-</v>
          </cell>
          <cell r="O198" t="str">
            <v>CONCLUÍDO</v>
          </cell>
          <cell r="P198">
            <v>21</v>
          </cell>
          <cell r="Q198">
            <v>103</v>
          </cell>
          <cell r="R198" t="str">
            <v>Lucas M.</v>
          </cell>
          <cell r="S198" t="str">
            <v>REPROVADO</v>
          </cell>
          <cell r="T198">
            <v>42327</v>
          </cell>
          <cell r="U198" t="str">
            <v>NOV</v>
          </cell>
          <cell r="V198">
            <v>2015</v>
          </cell>
          <cell r="W198" t="str">
            <v>CABO FRIO</v>
          </cell>
          <cell r="X198" t="str">
            <v>NTD-010 R-0</v>
          </cell>
          <cell r="Y198" t="str">
            <v>MICRO</v>
          </cell>
          <cell r="Z198" t="str">
            <v>NÃO</v>
          </cell>
          <cell r="AA198" t="str">
            <v>BT - 2Ø</v>
          </cell>
          <cell r="AB198" t="str">
            <v>Rural</v>
          </cell>
          <cell r="AC198" t="str">
            <v>ORDEM FINALIZADA</v>
          </cell>
          <cell r="AD198" t="str">
            <v>-22.791516</v>
          </cell>
          <cell r="AE198" t="str">
            <v>-41.951302</v>
          </cell>
          <cell r="AF198" t="str">
            <v>NÃO</v>
          </cell>
          <cell r="AH198" t="str">
            <v>AUTO</v>
          </cell>
          <cell r="AJ198" t="str">
            <v>18/03/2016</v>
          </cell>
          <cell r="AK198" t="str">
            <v>MAR</v>
          </cell>
          <cell r="AL198">
            <v>2016</v>
          </cell>
          <cell r="AM198" t="str">
            <v>Ivonei de Oliveira</v>
          </cell>
          <cell r="AO198" t="str">
            <v xml:space="preserve">YINGLI - </v>
          </cell>
          <cell r="AP198" t="str">
            <v xml:space="preserve">ABB - </v>
          </cell>
          <cell r="AQ198">
            <v>2</v>
          </cell>
          <cell r="AR198" t="str">
            <v/>
          </cell>
          <cell r="AS198">
            <v>205</v>
          </cell>
          <cell r="AU198" t="str">
            <v>BUZ04</v>
          </cell>
          <cell r="AV198" t="str">
            <v>F631945</v>
          </cell>
          <cell r="AW198">
            <v>10</v>
          </cell>
          <cell r="AX198" t="str">
            <v>2# TRIPLEX 35 mm²</v>
          </cell>
          <cell r="AY198">
            <v>0.125</v>
          </cell>
          <cell r="BA198" t="str">
            <v>3# CU 35 mm²</v>
          </cell>
          <cell r="BB198">
            <v>13.648937330374796</v>
          </cell>
        </row>
        <row r="199">
          <cell r="B199" t="str">
            <v>A015745911</v>
          </cell>
          <cell r="C199">
            <v>3176754</v>
          </cell>
          <cell r="D199" t="str">
            <v>WILDO ROMÃO DA SILVA</v>
          </cell>
          <cell r="E199">
            <v>5</v>
          </cell>
          <cell r="F199">
            <v>5</v>
          </cell>
          <cell r="G199">
            <v>42306</v>
          </cell>
          <cell r="H199" t="str">
            <v>OUT</v>
          </cell>
          <cell r="I199">
            <v>2015</v>
          </cell>
          <cell r="J199">
            <v>42307</v>
          </cell>
          <cell r="K199">
            <v>42307</v>
          </cell>
          <cell r="L199" t="str">
            <v>OUT</v>
          </cell>
          <cell r="M199">
            <v>2015</v>
          </cell>
          <cell r="N199" t="str">
            <v>-</v>
          </cell>
          <cell r="O199" t="str">
            <v>CONCLUÍDO</v>
          </cell>
          <cell r="P199">
            <v>33</v>
          </cell>
          <cell r="Q199">
            <v>33</v>
          </cell>
          <cell r="R199" t="str">
            <v>Lucas M.</v>
          </cell>
          <cell r="S199" t="str">
            <v>APROVADO</v>
          </cell>
          <cell r="T199">
            <v>42340</v>
          </cell>
          <cell r="U199" t="str">
            <v>DEZ</v>
          </cell>
          <cell r="V199">
            <v>2015</v>
          </cell>
          <cell r="W199" t="str">
            <v>CABO FRIO</v>
          </cell>
          <cell r="X199" t="str">
            <v>NTD-010 R-0</v>
          </cell>
          <cell r="Y199" t="str">
            <v>MICRO</v>
          </cell>
          <cell r="Z199" t="str">
            <v>NÃO</v>
          </cell>
          <cell r="AA199" t="str">
            <v>BT - 2Ø</v>
          </cell>
          <cell r="AB199" t="str">
            <v>Residencial</v>
          </cell>
          <cell r="AC199" t="str">
            <v>ORDEM FINALIZADA</v>
          </cell>
          <cell r="AD199" t="str">
            <v>-22.916311</v>
          </cell>
          <cell r="AE199" t="str">
            <v>-42.060155</v>
          </cell>
          <cell r="AF199" t="str">
            <v>SIM</v>
          </cell>
          <cell r="AG199">
            <v>42373</v>
          </cell>
          <cell r="AH199" t="str">
            <v>AUTO</v>
          </cell>
          <cell r="AJ199" t="str">
            <v>07/01/2016</v>
          </cell>
          <cell r="AK199" t="str">
            <v>JAN</v>
          </cell>
          <cell r="AL199">
            <v>2016</v>
          </cell>
          <cell r="AM199" t="str">
            <v>Ivotec</v>
          </cell>
          <cell r="AO199" t="str">
            <v>Risen Solar - Risen - SYP-250Wp</v>
          </cell>
          <cell r="AP199" t="str">
            <v>B&amp;B POWER - SF5000-TL</v>
          </cell>
          <cell r="AQ199">
            <v>1</v>
          </cell>
          <cell r="AR199" t="str">
            <v/>
          </cell>
          <cell r="AS199">
            <v>70</v>
          </cell>
          <cell r="AU199" t="str">
            <v>CAF06</v>
          </cell>
          <cell r="AV199" t="str">
            <v>CF45444</v>
          </cell>
          <cell r="AW199" t="str">
            <v/>
          </cell>
          <cell r="AX199" t="str">
            <v>3# PR 1kV 3x95(70)mm²AL</v>
          </cell>
          <cell r="AY199">
            <v>1.0510999999999999</v>
          </cell>
          <cell r="BA199" t="str">
            <v>3# CU 25 mm²</v>
          </cell>
          <cell r="BB199">
            <v>24.384285431631678</v>
          </cell>
        </row>
        <row r="200">
          <cell r="B200" t="str">
            <v>A015726171</v>
          </cell>
          <cell r="C200">
            <v>6135379</v>
          </cell>
          <cell r="D200" t="str">
            <v>HR FITNESS PACHECO LTDA</v>
          </cell>
          <cell r="E200">
            <v>20</v>
          </cell>
          <cell r="F200">
            <v>20</v>
          </cell>
          <cell r="G200">
            <v>42304</v>
          </cell>
          <cell r="H200" t="str">
            <v>OUT</v>
          </cell>
          <cell r="I200">
            <v>2015</v>
          </cell>
          <cell r="J200">
            <v>42307</v>
          </cell>
          <cell r="K200">
            <v>42307</v>
          </cell>
          <cell r="L200" t="str">
            <v>OUT</v>
          </cell>
          <cell r="M200">
            <v>2015</v>
          </cell>
          <cell r="N200" t="str">
            <v>-</v>
          </cell>
          <cell r="O200" t="str">
            <v>CONCLUÍDO</v>
          </cell>
          <cell r="P200">
            <v>46</v>
          </cell>
          <cell r="Q200">
            <v>46</v>
          </cell>
          <cell r="R200" t="str">
            <v>Lucas M.</v>
          </cell>
          <cell r="S200" t="str">
            <v>APROVADO</v>
          </cell>
          <cell r="T200">
            <v>42353</v>
          </cell>
          <cell r="U200" t="str">
            <v>DEZ</v>
          </cell>
          <cell r="V200">
            <v>2015</v>
          </cell>
          <cell r="W200" t="str">
            <v>SÃO GONÇALO</v>
          </cell>
          <cell r="X200" t="str">
            <v>NTD-010 R-0</v>
          </cell>
          <cell r="Y200" t="str">
            <v>MICRO</v>
          </cell>
          <cell r="Z200" t="str">
            <v>NÃO</v>
          </cell>
          <cell r="AA200" t="str">
            <v>BT - 3Ø</v>
          </cell>
          <cell r="AB200" t="str">
            <v>Comercial</v>
          </cell>
          <cell r="AC200" t="str">
            <v>ORDEM FINALIZADA</v>
          </cell>
          <cell r="AD200" t="str">
            <v>-22.821780</v>
          </cell>
          <cell r="AE200" t="str">
            <v>-42.976008</v>
          </cell>
          <cell r="AF200" t="str">
            <v>SIM</v>
          </cell>
          <cell r="AG200">
            <v>42492</v>
          </cell>
          <cell r="AH200" t="str">
            <v>AUTO</v>
          </cell>
          <cell r="AJ200" t="str">
            <v>04/05/2016</v>
          </cell>
          <cell r="AK200" t="str">
            <v>MAI</v>
          </cell>
          <cell r="AL200">
            <v>2016</v>
          </cell>
          <cell r="AM200" t="str">
            <v>Brasil Solair</v>
          </cell>
          <cell r="AO200" t="str">
            <v>Brasil Solair - BS240 WP3</v>
          </cell>
          <cell r="AP200" t="str">
            <v>SAJ - SUNUNO-TL-5K</v>
          </cell>
          <cell r="AQ200">
            <v>1</v>
          </cell>
          <cell r="AR200" t="str">
            <v/>
          </cell>
          <cell r="AS200">
            <v>190</v>
          </cell>
          <cell r="AU200" t="str">
            <v>ALC09</v>
          </cell>
          <cell r="AV200" t="str">
            <v>S202741</v>
          </cell>
          <cell r="AW200">
            <v>75</v>
          </cell>
          <cell r="AX200" t="str">
            <v>3# PR 1kV 3x95(50)mm²AL</v>
          </cell>
          <cell r="AY200">
            <v>0.19600000000000001</v>
          </cell>
          <cell r="BA200" t="str">
            <v>3# CA 2 AWG</v>
          </cell>
          <cell r="BB200">
            <v>2.82</v>
          </cell>
        </row>
        <row r="201">
          <cell r="B201" t="str">
            <v>A015422720</v>
          </cell>
          <cell r="C201">
            <v>5649892</v>
          </cell>
          <cell r="D201" t="str">
            <v>MARCOS ROSSI</v>
          </cell>
          <cell r="E201">
            <v>3</v>
          </cell>
          <cell r="F201" t="str">
            <v>0</v>
          </cell>
          <cell r="G201">
            <v>42255</v>
          </cell>
          <cell r="H201" t="str">
            <v>SET</v>
          </cell>
          <cell r="I201">
            <v>2015</v>
          </cell>
          <cell r="J201">
            <v>42307</v>
          </cell>
          <cell r="K201">
            <v>42307</v>
          </cell>
          <cell r="L201" t="str">
            <v>OUT</v>
          </cell>
          <cell r="M201">
            <v>2015</v>
          </cell>
          <cell r="N201" t="str">
            <v>-</v>
          </cell>
          <cell r="O201" t="str">
            <v>CONCLUÍDO</v>
          </cell>
          <cell r="P201">
            <v>20</v>
          </cell>
          <cell r="Q201">
            <v>81</v>
          </cell>
          <cell r="R201" t="str">
            <v>Lucas M.</v>
          </cell>
          <cell r="S201" t="str">
            <v>REPROVADO</v>
          </cell>
          <cell r="T201">
            <v>42327</v>
          </cell>
          <cell r="U201" t="str">
            <v>NOV</v>
          </cell>
          <cell r="V201">
            <v>2015</v>
          </cell>
          <cell r="W201" t="str">
            <v>CABO FRIO</v>
          </cell>
          <cell r="X201" t="str">
            <v>NTD-010 R-0</v>
          </cell>
          <cell r="Y201" t="str">
            <v>MICRO</v>
          </cell>
          <cell r="Z201" t="str">
            <v>NÃO</v>
          </cell>
          <cell r="AA201" t="str">
            <v>BT - 3Ø</v>
          </cell>
          <cell r="AB201" t="str">
            <v>Residencial</v>
          </cell>
          <cell r="AC201" t="str">
            <v>ORDEM FINALIZADA</v>
          </cell>
          <cell r="AD201" t="str">
            <v>-22.755252</v>
          </cell>
          <cell r="AE201" t="str">
            <v>-41.892452</v>
          </cell>
          <cell r="AF201" t="str">
            <v>NÃO</v>
          </cell>
          <cell r="AH201" t="str">
            <v>AUTO</v>
          </cell>
          <cell r="AJ201" t="str">
            <v>01/07/2016</v>
          </cell>
          <cell r="AK201" t="str">
            <v>JUL</v>
          </cell>
          <cell r="AL201">
            <v>2016</v>
          </cell>
          <cell r="AM201" t="str">
            <v>Ivotec</v>
          </cell>
          <cell r="AO201" t="str">
            <v>ISTAR SOLAR - Is 4000p</v>
          </cell>
          <cell r="AP201" t="str">
            <v>ABB - PVI-3,0</v>
          </cell>
          <cell r="AQ201">
            <v>2</v>
          </cell>
          <cell r="AR201" t="str">
            <v/>
          </cell>
          <cell r="AS201">
            <v>297</v>
          </cell>
          <cell r="AU201" t="str">
            <v>BUZ02</v>
          </cell>
          <cell r="AV201" t="str">
            <v>CF49978</v>
          </cell>
          <cell r="AW201">
            <v>113</v>
          </cell>
          <cell r="AX201" t="str">
            <v>3# PR 1kV 3x95(50)mm²AL</v>
          </cell>
          <cell r="AY201">
            <v>0.3881</v>
          </cell>
          <cell r="BA201" t="str">
            <v>3# COMP 185</v>
          </cell>
          <cell r="BB201">
            <v>4.0321051649656363</v>
          </cell>
        </row>
        <row r="202">
          <cell r="B202" t="str">
            <v>A015755952</v>
          </cell>
          <cell r="C202">
            <v>5267816</v>
          </cell>
          <cell r="D202" t="str">
            <v>ROBERTO MORAES MARINHO</v>
          </cell>
          <cell r="E202">
            <v>4.5999999999999996</v>
          </cell>
          <cell r="F202" t="str">
            <v>0</v>
          </cell>
          <cell r="G202">
            <v>42307</v>
          </cell>
          <cell r="H202" t="str">
            <v>OUT</v>
          </cell>
          <cell r="I202">
            <v>2015</v>
          </cell>
          <cell r="J202">
            <v>42312</v>
          </cell>
          <cell r="K202">
            <v>42312</v>
          </cell>
          <cell r="L202" t="str">
            <v>NOV</v>
          </cell>
          <cell r="M202">
            <v>2015</v>
          </cell>
          <cell r="N202" t="str">
            <v>-</v>
          </cell>
          <cell r="O202" t="str">
            <v>CONCLUÍDO</v>
          </cell>
          <cell r="P202">
            <v>48</v>
          </cell>
          <cell r="Q202">
            <v>51</v>
          </cell>
          <cell r="R202" t="str">
            <v>Lucas M.</v>
          </cell>
          <cell r="S202" t="str">
            <v>REPROVADO</v>
          </cell>
          <cell r="T202">
            <v>42360</v>
          </cell>
          <cell r="U202" t="str">
            <v>DEZ</v>
          </cell>
          <cell r="V202">
            <v>2015</v>
          </cell>
          <cell r="W202" t="str">
            <v>CABO FRIO</v>
          </cell>
          <cell r="X202" t="str">
            <v>NTD-010 R-0</v>
          </cell>
          <cell r="Y202" t="str">
            <v>MICRO</v>
          </cell>
          <cell r="Z202" t="str">
            <v>NÃO</v>
          </cell>
          <cell r="AA202" t="str">
            <v>BT - 2Ø</v>
          </cell>
          <cell r="AB202" t="str">
            <v>Residencial</v>
          </cell>
          <cell r="AC202" t="str">
            <v>ORDEM FINALIZADA</v>
          </cell>
          <cell r="AD202" t="str">
            <v>-22.717527</v>
          </cell>
          <cell r="AE202" t="str">
            <v xml:space="preserve"> -42.643833</v>
          </cell>
          <cell r="AF202" t="str">
            <v>NÃO</v>
          </cell>
          <cell r="AH202" t="str">
            <v>AUTO</v>
          </cell>
          <cell r="AJ202" t="str">
            <v>18/03/2016</v>
          </cell>
          <cell r="AK202" t="str">
            <v>MAR</v>
          </cell>
          <cell r="AL202">
            <v>2016</v>
          </cell>
          <cell r="AM202" t="str">
            <v>Brilhante Energia Solar</v>
          </cell>
          <cell r="AO202" t="str">
            <v xml:space="preserve">Canadian Solar - </v>
          </cell>
          <cell r="AP202" t="str">
            <v>PHB - PHB 4600-SS</v>
          </cell>
          <cell r="AQ202">
            <v>1</v>
          </cell>
          <cell r="AR202" t="str">
            <v/>
          </cell>
          <cell r="AS202">
            <v>140</v>
          </cell>
          <cell r="AT202" t="str">
            <v>Diagrama/Projeto + Representante Legal + Coordenadas Geográficas/PS + Outros</v>
          </cell>
          <cell r="AU202" t="str">
            <v>BAX06</v>
          </cell>
          <cell r="AV202" t="str">
            <v>AR63189</v>
          </cell>
          <cell r="AW202" t="str">
            <v/>
          </cell>
          <cell r="AX202" t="str">
            <v>3# PR 1kV 3x35(35)mm²CU</v>
          </cell>
          <cell r="AY202">
            <v>0.123</v>
          </cell>
          <cell r="BA202" t="str">
            <v>3# CA 2 AWG</v>
          </cell>
          <cell r="BB202">
            <v>6.0276671637180268</v>
          </cell>
        </row>
        <row r="203">
          <cell r="B203" t="str">
            <v>A015577505</v>
          </cell>
          <cell r="C203">
            <v>5949668</v>
          </cell>
          <cell r="D203" t="str">
            <v>LUIZ HENRIQUE DE FIGUEIREDO CARDOSO</v>
          </cell>
          <cell r="E203">
            <v>3</v>
          </cell>
          <cell r="F203">
            <v>3</v>
          </cell>
          <cell r="G203">
            <v>42279</v>
          </cell>
          <cell r="H203" t="str">
            <v>OUT</v>
          </cell>
          <cell r="I203">
            <v>2015</v>
          </cell>
          <cell r="J203">
            <v>42317</v>
          </cell>
          <cell r="K203">
            <v>42317</v>
          </cell>
          <cell r="L203" t="str">
            <v>NOV</v>
          </cell>
          <cell r="M203">
            <v>2015</v>
          </cell>
          <cell r="N203" t="str">
            <v>-</v>
          </cell>
          <cell r="O203" t="str">
            <v>CONCLUÍDO</v>
          </cell>
          <cell r="P203">
            <v>2</v>
          </cell>
          <cell r="Q203">
            <v>30</v>
          </cell>
          <cell r="R203" t="str">
            <v>Luiz Antônio</v>
          </cell>
          <cell r="S203" t="str">
            <v>APROVADO</v>
          </cell>
          <cell r="T203">
            <v>42319</v>
          </cell>
          <cell r="U203" t="str">
            <v>NOV</v>
          </cell>
          <cell r="V203">
            <v>2015</v>
          </cell>
          <cell r="W203" t="str">
            <v>CABO FRIO</v>
          </cell>
          <cell r="X203" t="str">
            <v>NTD-010 R-0</v>
          </cell>
          <cell r="Y203" t="str">
            <v>MICRO</v>
          </cell>
          <cell r="Z203" t="str">
            <v>NÃO</v>
          </cell>
          <cell r="AA203" t="str">
            <v>BT - 3Ø</v>
          </cell>
          <cell r="AB203" t="str">
            <v>Residencial</v>
          </cell>
          <cell r="AC203" t="str">
            <v>ORDEM FINALIZADA</v>
          </cell>
          <cell r="AD203" t="str">
            <v>-22.876973</v>
          </cell>
          <cell r="AE203" t="str">
            <v>-42.014278</v>
          </cell>
          <cell r="AF203" t="str">
            <v>SIM</v>
          </cell>
          <cell r="AG203">
            <v>42355</v>
          </cell>
          <cell r="AH203" t="str">
            <v>AUTO REM</v>
          </cell>
          <cell r="AI203" t="str">
            <v>5949668 / 5949676 / 3264387</v>
          </cell>
          <cell r="AJ203" t="str">
            <v>21/12/2015</v>
          </cell>
          <cell r="AK203" t="str">
            <v>DEZ</v>
          </cell>
          <cell r="AL203">
            <v>2015</v>
          </cell>
          <cell r="AM203" t="str">
            <v>Ambiline Energia do Ar</v>
          </cell>
          <cell r="AO203" t="str">
            <v>STARSOLAR  - ISP 4000P250</v>
          </cell>
          <cell r="AP203" t="str">
            <v>ABB - PVI-3.6-TL-OUTD</v>
          </cell>
          <cell r="AQ203">
            <v>2</v>
          </cell>
          <cell r="AR203" t="str">
            <v/>
          </cell>
          <cell r="AS203">
            <v>80</v>
          </cell>
          <cell r="AU203" t="str">
            <v>CAF08</v>
          </cell>
          <cell r="AV203" t="str">
            <v>F634978</v>
          </cell>
          <cell r="AW203">
            <v>75</v>
          </cell>
          <cell r="AX203">
            <v>0</v>
          </cell>
          <cell r="AY203">
            <v>0</v>
          </cell>
          <cell r="BA203" t="str">
            <v>3# CU 35 mm²</v>
          </cell>
          <cell r="BB203">
            <v>2.7081925993890041</v>
          </cell>
        </row>
        <row r="204">
          <cell r="B204" t="str">
            <v>A015829467</v>
          </cell>
          <cell r="C204">
            <v>2550308</v>
          </cell>
          <cell r="D204" t="str">
            <v>CONDOMINIO RESIDENCIAL BOSQUE DE ITAPEBA</v>
          </cell>
          <cell r="E204">
            <v>7.2</v>
          </cell>
          <cell r="F204">
            <v>7.2</v>
          </cell>
          <cell r="G204">
            <v>42319</v>
          </cell>
          <cell r="H204" t="str">
            <v>NOV</v>
          </cell>
          <cell r="I204">
            <v>2015</v>
          </cell>
          <cell r="J204">
            <v>42319</v>
          </cell>
          <cell r="K204">
            <v>42319</v>
          </cell>
          <cell r="L204" t="str">
            <v>NOV</v>
          </cell>
          <cell r="M204">
            <v>2015</v>
          </cell>
          <cell r="N204" t="str">
            <v>-</v>
          </cell>
          <cell r="O204" t="str">
            <v>CONCLUÍDO</v>
          </cell>
          <cell r="P204">
            <v>0</v>
          </cell>
          <cell r="Q204">
            <v>0</v>
          </cell>
          <cell r="R204" t="str">
            <v>Luiz Antônio</v>
          </cell>
          <cell r="S204" t="str">
            <v>APROVADO</v>
          </cell>
          <cell r="T204">
            <v>42319</v>
          </cell>
          <cell r="U204" t="str">
            <v>NOV</v>
          </cell>
          <cell r="V204">
            <v>2015</v>
          </cell>
          <cell r="W204" t="str">
            <v>NITERÓI</v>
          </cell>
          <cell r="X204" t="str">
            <v>NTD-010 R-0</v>
          </cell>
          <cell r="Y204" t="str">
            <v>MICRO</v>
          </cell>
          <cell r="Z204" t="str">
            <v>NÃO</v>
          </cell>
          <cell r="AA204" t="str">
            <v>BT - 3Ø</v>
          </cell>
          <cell r="AB204" t="str">
            <v>Residencial</v>
          </cell>
          <cell r="AC204" t="str">
            <v>ORDEM FINALIZADA</v>
          </cell>
          <cell r="AD204" t="str">
            <v>-22.927066</v>
          </cell>
          <cell r="AE204" t="str">
            <v>-42.866338</v>
          </cell>
          <cell r="AF204" t="str">
            <v>SIM</v>
          </cell>
          <cell r="AG204">
            <v>42341</v>
          </cell>
          <cell r="AH204" t="str">
            <v>AUTO</v>
          </cell>
          <cell r="AJ204" t="str">
            <v>04/12/2015</v>
          </cell>
          <cell r="AK204" t="str">
            <v>DEZ</v>
          </cell>
          <cell r="AL204">
            <v>2015</v>
          </cell>
          <cell r="AM204" t="str">
            <v>Brasil Solair</v>
          </cell>
          <cell r="AN204" t="str">
            <v>ORDEM INGRESSADA EM SUBSTITUICAO DA ORDEM A015451525 ABERTA PARA O CLIENTE ERRADO XXX PARECE JA APROVADO**PARECER DE ACESSO APROVADO** VIST PDR PDR OK**CAD OK**MED INST 80010040 LND LT RET 89659 LAUDO 194091**</v>
          </cell>
          <cell r="AO204" t="str">
            <v xml:space="preserve">Brasil Solair - </v>
          </cell>
          <cell r="AP204" t="str">
            <v>SAJ - SUNUNO TL5K</v>
          </cell>
          <cell r="AQ204">
            <v>1</v>
          </cell>
          <cell r="AR204" t="str">
            <v/>
          </cell>
          <cell r="AS204">
            <v>23</v>
          </cell>
          <cell r="AU204" t="str">
            <v>MAR01</v>
          </cell>
          <cell r="AV204" t="str">
            <v>NI17460</v>
          </cell>
          <cell r="AW204" t="str">
            <v/>
          </cell>
          <cell r="AX204" t="str">
            <v>PR 1KV 3X50(50)MM²ALCPEXT</v>
          </cell>
          <cell r="AY204">
            <v>0.3271</v>
          </cell>
          <cell r="BA204" t="str">
            <v>3# CA 2 AWG</v>
          </cell>
          <cell r="BB204">
            <v>4.88</v>
          </cell>
        </row>
        <row r="205">
          <cell r="B205" t="str">
            <v>A015744877</v>
          </cell>
          <cell r="C205">
            <v>5932154</v>
          </cell>
          <cell r="D205" t="str">
            <v>WALLACE MENEGACI BARBOSA</v>
          </cell>
          <cell r="E205">
            <v>2.75</v>
          </cell>
          <cell r="F205">
            <v>2.75</v>
          </cell>
          <cell r="G205">
            <v>42306</v>
          </cell>
          <cell r="H205" t="str">
            <v>OUT</v>
          </cell>
          <cell r="I205">
            <v>2015</v>
          </cell>
          <cell r="J205">
            <v>42320</v>
          </cell>
          <cell r="K205">
            <v>42320</v>
          </cell>
          <cell r="L205" t="str">
            <v>NOV</v>
          </cell>
          <cell r="M205">
            <v>2015</v>
          </cell>
          <cell r="N205" t="str">
            <v>-</v>
          </cell>
          <cell r="O205" t="str">
            <v>CONCLUÍDO</v>
          </cell>
          <cell r="P205">
            <v>18</v>
          </cell>
          <cell r="Q205">
            <v>18</v>
          </cell>
          <cell r="R205" t="str">
            <v>Lucas M.</v>
          </cell>
          <cell r="S205" t="str">
            <v>APROVADO</v>
          </cell>
          <cell r="T205">
            <v>42338</v>
          </cell>
          <cell r="U205" t="str">
            <v>NOV</v>
          </cell>
          <cell r="V205">
            <v>2015</v>
          </cell>
          <cell r="W205" t="str">
            <v>NITERÓI</v>
          </cell>
          <cell r="X205" t="str">
            <v>NTD-010 R-0</v>
          </cell>
          <cell r="Y205" t="str">
            <v>MICRO</v>
          </cell>
          <cell r="Z205" t="str">
            <v>NÃO</v>
          </cell>
          <cell r="AA205" t="str">
            <v>BT - 3Ø</v>
          </cell>
          <cell r="AB205" t="str">
            <v>Residencial</v>
          </cell>
          <cell r="AC205" t="str">
            <v>ORDEM FINALIZADA</v>
          </cell>
          <cell r="AD205" t="str">
            <v>-22.884422</v>
          </cell>
          <cell r="AE205" t="str">
            <v>-43.084691</v>
          </cell>
          <cell r="AF205" t="str">
            <v>SIM</v>
          </cell>
          <cell r="AG205">
            <v>42359</v>
          </cell>
          <cell r="AH205" t="str">
            <v>AUTO</v>
          </cell>
          <cell r="AJ205" t="str">
            <v>22/12/2015</v>
          </cell>
          <cell r="AK205" t="str">
            <v>DEZ</v>
          </cell>
          <cell r="AL205">
            <v>2015</v>
          </cell>
          <cell r="AM205" t="str">
            <v>Araxá</v>
          </cell>
          <cell r="AO205" t="str">
            <v xml:space="preserve">SunEdison - </v>
          </cell>
          <cell r="AP205" t="str">
            <v xml:space="preserve">Fronius - </v>
          </cell>
          <cell r="AQ205">
            <v>1</v>
          </cell>
          <cell r="AR205" t="str">
            <v/>
          </cell>
          <cell r="AS205">
            <v>54</v>
          </cell>
          <cell r="AU205" t="str">
            <v>ZSL06</v>
          </cell>
          <cell r="AV205" t="str">
            <v>NI32287</v>
          </cell>
          <cell r="AW205">
            <v>75</v>
          </cell>
          <cell r="AX205" t="str">
            <v>3# PR 1kV 3x50(50)mm²AL</v>
          </cell>
          <cell r="AY205">
            <v>0.38100000000000001</v>
          </cell>
          <cell r="BA205" t="str">
            <v>3# CA 2 AWG</v>
          </cell>
          <cell r="BB205">
            <v>3.9970135066009531</v>
          </cell>
        </row>
        <row r="206">
          <cell r="B206" t="str">
            <v>A014543716</v>
          </cell>
          <cell r="C206">
            <v>273761</v>
          </cell>
          <cell r="D206" t="str">
            <v>MARIA IZABEL LISBOA MACHADO</v>
          </cell>
          <cell r="E206">
            <v>1</v>
          </cell>
          <cell r="F206">
            <v>1</v>
          </cell>
          <cell r="G206">
            <v>42094</v>
          </cell>
          <cell r="H206" t="str">
            <v>MAR</v>
          </cell>
          <cell r="I206">
            <v>2015</v>
          </cell>
          <cell r="J206">
            <v>42320</v>
          </cell>
          <cell r="K206">
            <v>42320</v>
          </cell>
          <cell r="L206" t="str">
            <v>NOV</v>
          </cell>
          <cell r="M206">
            <v>2015</v>
          </cell>
          <cell r="N206" t="str">
            <v>-</v>
          </cell>
          <cell r="O206" t="str">
            <v>CONCLUÍDO</v>
          </cell>
          <cell r="P206" t="str">
            <v>-</v>
          </cell>
          <cell r="Q206">
            <v>5</v>
          </cell>
          <cell r="R206" t="str">
            <v>Luiz Antônio</v>
          </cell>
          <cell r="S206" t="str">
            <v>APROVADO</v>
          </cell>
          <cell r="T206">
            <v>42317</v>
          </cell>
          <cell r="U206" t="str">
            <v>NOV</v>
          </cell>
          <cell r="V206">
            <v>2015</v>
          </cell>
          <cell r="W206" t="str">
            <v>NITERÓI</v>
          </cell>
          <cell r="X206" t="str">
            <v>ETA-020 R-1</v>
          </cell>
          <cell r="Y206" t="str">
            <v>MICRO</v>
          </cell>
          <cell r="Z206" t="str">
            <v>NÃO</v>
          </cell>
          <cell r="AA206" t="str">
            <v>BT - 3Ø</v>
          </cell>
          <cell r="AB206" t="str">
            <v>Residencial</v>
          </cell>
          <cell r="AC206" t="str">
            <v>ORDEM FINALIZADA</v>
          </cell>
          <cell r="AD206" t="str">
            <v>-22.939817</v>
          </cell>
          <cell r="AE206" t="str">
            <v>-43.004576</v>
          </cell>
          <cell r="AF206" t="str">
            <v>SIM</v>
          </cell>
          <cell r="AG206">
            <v>42458</v>
          </cell>
          <cell r="AH206" t="str">
            <v>AUTO</v>
          </cell>
          <cell r="AJ206" t="str">
            <v>01/04/2016</v>
          </cell>
          <cell r="AK206" t="str">
            <v>ABR</v>
          </cell>
          <cell r="AL206">
            <v>2016</v>
          </cell>
          <cell r="AM206" t="str">
            <v>Servulo José</v>
          </cell>
          <cell r="AO206" t="str">
            <v>Rio Solar - 156p270</v>
          </cell>
          <cell r="AP206" t="str">
            <v>INVOLAR - MAC250A-230IT</v>
          </cell>
          <cell r="AQ206">
            <v>2</v>
          </cell>
          <cell r="AR206" t="str">
            <v/>
          </cell>
          <cell r="AS206">
            <v>367</v>
          </cell>
          <cell r="AU206" t="str">
            <v>PIN01</v>
          </cell>
          <cell r="AV206" t="str">
            <v>NI33716</v>
          </cell>
          <cell r="AW206">
            <v>30</v>
          </cell>
          <cell r="AX206" t="str">
            <v>3# PR 1kV 3x95(70)mm²AL</v>
          </cell>
          <cell r="AY206">
            <v>0.26800000000000002</v>
          </cell>
          <cell r="BA206" t="str">
            <v>3# CA 2 AWG</v>
          </cell>
          <cell r="BB206">
            <v>3.24</v>
          </cell>
        </row>
        <row r="207">
          <cell r="B207" t="str">
            <v>A015613253</v>
          </cell>
          <cell r="C207">
            <v>6111419</v>
          </cell>
          <cell r="D207" t="str">
            <v>PAULO EDUARDO GOMES ANTUNES</v>
          </cell>
          <cell r="E207">
            <v>2.04</v>
          </cell>
          <cell r="F207">
            <v>2.04</v>
          </cell>
          <cell r="G207">
            <v>42285</v>
          </cell>
          <cell r="H207" t="str">
            <v>OUT</v>
          </cell>
          <cell r="I207">
            <v>2015</v>
          </cell>
          <cell r="J207">
            <v>42324</v>
          </cell>
          <cell r="K207">
            <v>42324</v>
          </cell>
          <cell r="L207" t="str">
            <v>NOV</v>
          </cell>
          <cell r="M207">
            <v>2015</v>
          </cell>
          <cell r="N207" t="str">
            <v>-</v>
          </cell>
          <cell r="O207" t="str">
            <v>CONCLUÍDO</v>
          </cell>
          <cell r="P207">
            <v>3</v>
          </cell>
          <cell r="Q207">
            <v>36</v>
          </cell>
          <cell r="R207" t="str">
            <v>Lucas M.</v>
          </cell>
          <cell r="S207" t="str">
            <v>APROVADO</v>
          </cell>
          <cell r="T207">
            <v>42327</v>
          </cell>
          <cell r="U207" t="str">
            <v>NOV</v>
          </cell>
          <cell r="V207">
            <v>2015</v>
          </cell>
          <cell r="W207" t="str">
            <v>NITERÓI</v>
          </cell>
          <cell r="X207" t="str">
            <v>NTD-010 R-0</v>
          </cell>
          <cell r="Y207" t="str">
            <v>MICRO</v>
          </cell>
          <cell r="Z207" t="str">
            <v>NÃO</v>
          </cell>
          <cell r="AA207" t="str">
            <v>BT - 2Ø</v>
          </cell>
          <cell r="AB207" t="str">
            <v>Residencial</v>
          </cell>
          <cell r="AC207" t="str">
            <v>ORDEM FINALIZADA</v>
          </cell>
          <cell r="AD207" t="str">
            <v>-22.882023</v>
          </cell>
          <cell r="AE207" t="str">
            <v>-43.057581</v>
          </cell>
          <cell r="AF207" t="str">
            <v>SIM</v>
          </cell>
          <cell r="AG207">
            <v>42347</v>
          </cell>
          <cell r="AH207" t="str">
            <v>AUTO</v>
          </cell>
          <cell r="AJ207" t="str">
            <v>21/12/2015</v>
          </cell>
          <cell r="AK207" t="str">
            <v>DEZ</v>
          </cell>
          <cell r="AL207">
            <v>2015</v>
          </cell>
          <cell r="AM207" t="str">
            <v>PEDH Energias Renováveis</v>
          </cell>
          <cell r="AO207" t="str">
            <v>Canadian Solar - CS6P-255P</v>
          </cell>
          <cell r="AP207" t="str">
            <v>PHB - PHB3000-SS</v>
          </cell>
          <cell r="AQ207">
            <v>2</v>
          </cell>
          <cell r="AR207" t="str">
            <v/>
          </cell>
          <cell r="AS207">
            <v>74</v>
          </cell>
          <cell r="AU207" t="str">
            <v>ZSL05</v>
          </cell>
          <cell r="AV207" t="str">
            <v>NI34574</v>
          </cell>
          <cell r="AW207">
            <v>15</v>
          </cell>
          <cell r="AX207" t="str">
            <v>3# BT SDE</v>
          </cell>
          <cell r="AY207">
            <v>2.2000000000000001E-3</v>
          </cell>
          <cell r="BA207" t="str">
            <v>3# CA 2 AWG</v>
          </cell>
          <cell r="BB207">
            <v>10.158421606044522</v>
          </cell>
        </row>
        <row r="208">
          <cell r="B208" t="str">
            <v>A015852250</v>
          </cell>
          <cell r="C208">
            <v>5794050</v>
          </cell>
          <cell r="D208" t="str">
            <v>JOSE RONALDO CARDOSO FERREIRA</v>
          </cell>
          <cell r="E208">
            <v>2</v>
          </cell>
          <cell r="F208">
            <v>2</v>
          </cell>
          <cell r="G208">
            <v>42321</v>
          </cell>
          <cell r="H208" t="str">
            <v>NOV</v>
          </cell>
          <cell r="I208">
            <v>2015</v>
          </cell>
          <cell r="J208">
            <v>42324</v>
          </cell>
          <cell r="K208">
            <v>42324</v>
          </cell>
          <cell r="L208" t="str">
            <v>NOV</v>
          </cell>
          <cell r="M208">
            <v>2015</v>
          </cell>
          <cell r="N208" t="str">
            <v>-</v>
          </cell>
          <cell r="O208" t="str">
            <v>CONCLUÍDO</v>
          </cell>
          <cell r="P208">
            <v>67</v>
          </cell>
          <cell r="Q208">
            <v>67</v>
          </cell>
          <cell r="R208" t="str">
            <v>Mariana</v>
          </cell>
          <cell r="S208" t="str">
            <v>APROVADO</v>
          </cell>
          <cell r="T208">
            <v>42391</v>
          </cell>
          <cell r="U208" t="str">
            <v>JAN</v>
          </cell>
          <cell r="V208">
            <v>2016</v>
          </cell>
          <cell r="W208" t="str">
            <v>CABO FRIO</v>
          </cell>
          <cell r="X208" t="str">
            <v>NTD-010 R-0</v>
          </cell>
          <cell r="Y208" t="str">
            <v>MICRO</v>
          </cell>
          <cell r="Z208" t="str">
            <v>NÃO</v>
          </cell>
          <cell r="AA208" t="str">
            <v>BT - 2Ø</v>
          </cell>
          <cell r="AB208" t="str">
            <v>Residencial</v>
          </cell>
          <cell r="AC208" t="str">
            <v>ORDEM FINALIZADA</v>
          </cell>
          <cell r="AD208" t="str">
            <v>-22.871748</v>
          </cell>
          <cell r="AE208" t="str">
            <v>-42.347066</v>
          </cell>
          <cell r="AF208" t="str">
            <v>SIM</v>
          </cell>
          <cell r="AG208">
            <v>42523</v>
          </cell>
          <cell r="AI208" t="str">
            <v>5794050 - 34% / 2626598 - 33% / 2476799 - 33%</v>
          </cell>
          <cell r="AJ208" t="str">
            <v>03/06/2016</v>
          </cell>
          <cell r="AK208" t="str">
            <v>JUN</v>
          </cell>
          <cell r="AL208">
            <v>2016</v>
          </cell>
          <cell r="AM208" t="str">
            <v>Francisco José</v>
          </cell>
          <cell r="AO208" t="str">
            <v>YINGLI - YL 250P - 29V</v>
          </cell>
          <cell r="AP208" t="str">
            <v xml:space="preserve">FRONIUS - </v>
          </cell>
          <cell r="AQ208">
            <v>1</v>
          </cell>
          <cell r="AR208" t="str">
            <v/>
          </cell>
          <cell r="AS208">
            <v>203</v>
          </cell>
          <cell r="AU208" t="str">
            <v>ARA01</v>
          </cell>
          <cell r="AV208" t="str">
            <v>AR60534</v>
          </cell>
          <cell r="AW208">
            <v>150</v>
          </cell>
          <cell r="AX208" t="str">
            <v>PR 1kV 3x50(50)mm²AL</v>
          </cell>
          <cell r="AY208">
            <v>0.69199999999999995</v>
          </cell>
          <cell r="BA208" t="str">
            <v>1# AAAC 50 mm²</v>
          </cell>
          <cell r="BB208">
            <v>18.149999999999999</v>
          </cell>
        </row>
        <row r="209">
          <cell r="B209" t="str">
            <v>A015448300</v>
          </cell>
          <cell r="C209">
            <v>180824</v>
          </cell>
          <cell r="D209" t="str">
            <v>ANTONIO MERENDEIRO MAIA</v>
          </cell>
          <cell r="E209">
            <v>2.2000000000000002</v>
          </cell>
          <cell r="F209">
            <v>2.2000000000000002</v>
          </cell>
          <cell r="G209">
            <v>42258</v>
          </cell>
          <cell r="H209" t="str">
            <v>SET</v>
          </cell>
          <cell r="I209">
            <v>2015</v>
          </cell>
          <cell r="J209">
            <v>42325</v>
          </cell>
          <cell r="K209">
            <v>42325</v>
          </cell>
          <cell r="L209" t="str">
            <v>NOV</v>
          </cell>
          <cell r="M209">
            <v>2015</v>
          </cell>
          <cell r="N209" t="str">
            <v>-</v>
          </cell>
          <cell r="O209" t="str">
            <v>CONCLUÍDO</v>
          </cell>
          <cell r="P209">
            <v>14</v>
          </cell>
          <cell r="Q209">
            <v>43</v>
          </cell>
          <cell r="R209" t="str">
            <v>Lucas M.</v>
          </cell>
          <cell r="S209" t="str">
            <v>APROVADO</v>
          </cell>
          <cell r="T209">
            <v>42339</v>
          </cell>
          <cell r="U209" t="str">
            <v>DEZ</v>
          </cell>
          <cell r="V209">
            <v>2015</v>
          </cell>
          <cell r="W209" t="str">
            <v>PETRÓPOLIS</v>
          </cell>
          <cell r="X209" t="str">
            <v>NTD-010 R-0</v>
          </cell>
          <cell r="Y209" t="str">
            <v>MICRO</v>
          </cell>
          <cell r="Z209" t="str">
            <v>NÃO</v>
          </cell>
          <cell r="AA209" t="str">
            <v>BT - 3Ø</v>
          </cell>
          <cell r="AB209" t="str">
            <v>Rural</v>
          </cell>
          <cell r="AC209" t="str">
            <v>ORDEM FINALIZADA</v>
          </cell>
          <cell r="AD209" t="str">
            <v>-22.201058</v>
          </cell>
          <cell r="AE209" t="str">
            <v>-42.973397</v>
          </cell>
          <cell r="AF209" t="str">
            <v>SIM</v>
          </cell>
          <cell r="AG209">
            <v>42471</v>
          </cell>
          <cell r="AH209" t="str">
            <v>AUTO</v>
          </cell>
          <cell r="AJ209" t="str">
            <v>12/04/2016</v>
          </cell>
          <cell r="AK209" t="str">
            <v>ABR</v>
          </cell>
          <cell r="AL209">
            <v>2016</v>
          </cell>
          <cell r="AM209" t="str">
            <v>Araxá</v>
          </cell>
          <cell r="AO209" t="str">
            <v>SunEdison m-Si - SE-F275</v>
          </cell>
          <cell r="AP209" t="str">
            <v>FRONIUS - GALVO M 2.0</v>
          </cell>
          <cell r="AQ209">
            <v>2</v>
          </cell>
          <cell r="AR209" t="str">
            <v/>
          </cell>
          <cell r="AS209">
            <v>214</v>
          </cell>
          <cell r="AU209" t="str">
            <v>ARL01</v>
          </cell>
          <cell r="AV209" t="str">
            <v>PE63867</v>
          </cell>
          <cell r="AW209">
            <v>30</v>
          </cell>
          <cell r="AX209" t="str">
            <v>3# PR 1kV 3x50(50)mm²AL</v>
          </cell>
          <cell r="AY209">
            <v>5.0999999999999997E-2</v>
          </cell>
          <cell r="BA209" t="str">
            <v>3# CA 2 AWG (CA 2 AWG)</v>
          </cell>
          <cell r="BB209">
            <v>7.99</v>
          </cell>
        </row>
        <row r="210">
          <cell r="B210" t="str">
            <v>A015864932</v>
          </cell>
          <cell r="C210">
            <v>5034665</v>
          </cell>
          <cell r="D210" t="str">
            <v>LEONARDO JOSE CRESPI DE BRITO</v>
          </cell>
          <cell r="E210">
            <v>2.27</v>
          </cell>
          <cell r="F210">
            <v>2.27</v>
          </cell>
          <cell r="G210">
            <v>42324</v>
          </cell>
          <cell r="H210" t="str">
            <v>NOV</v>
          </cell>
          <cell r="I210">
            <v>2015</v>
          </cell>
          <cell r="J210">
            <v>42325</v>
          </cell>
          <cell r="K210">
            <v>42325</v>
          </cell>
          <cell r="L210" t="str">
            <v>NOV</v>
          </cell>
          <cell r="M210">
            <v>2015</v>
          </cell>
          <cell r="N210" t="str">
            <v>-</v>
          </cell>
          <cell r="O210" t="str">
            <v>CONCLUÍDO</v>
          </cell>
          <cell r="P210">
            <v>36</v>
          </cell>
          <cell r="Q210">
            <v>36</v>
          </cell>
          <cell r="R210" t="str">
            <v>Lucas M.</v>
          </cell>
          <cell r="S210" t="str">
            <v>APROVADO</v>
          </cell>
          <cell r="T210">
            <v>42361</v>
          </cell>
          <cell r="U210" t="str">
            <v>DEZ</v>
          </cell>
          <cell r="V210">
            <v>2015</v>
          </cell>
          <cell r="W210" t="str">
            <v>CANTAGALO</v>
          </cell>
          <cell r="X210" t="str">
            <v>NTD-010 R-0</v>
          </cell>
          <cell r="Y210" t="str">
            <v>MICRO</v>
          </cell>
          <cell r="Z210" t="str">
            <v>NÃO</v>
          </cell>
          <cell r="AA210" t="str">
            <v>BT - 2Ø</v>
          </cell>
          <cell r="AB210" t="str">
            <v>Residencial</v>
          </cell>
          <cell r="AC210" t="str">
            <v>ORDEM FINALIZADA</v>
          </cell>
          <cell r="AD210" t="str">
            <v>-22.033135</v>
          </cell>
          <cell r="AE210" t="str">
            <v>-42.371357</v>
          </cell>
          <cell r="AF210" t="str">
            <v>SIM</v>
          </cell>
          <cell r="AG210">
            <v>42436</v>
          </cell>
          <cell r="AH210" t="str">
            <v>AUTO</v>
          </cell>
          <cell r="AJ210" t="str">
            <v>10/03/2016</v>
          </cell>
          <cell r="AK210" t="str">
            <v>MAR</v>
          </cell>
          <cell r="AL210">
            <v>2016</v>
          </cell>
          <cell r="AM210" t="str">
            <v>Araxá</v>
          </cell>
          <cell r="AO210" t="str">
            <v xml:space="preserve">SunEdison - </v>
          </cell>
          <cell r="AP210" t="str">
            <v>FRONIUS - GALVO 2.0-1</v>
          </cell>
          <cell r="AQ210">
            <v>1</v>
          </cell>
          <cell r="AR210" t="str">
            <v/>
          </cell>
          <cell r="AS210">
            <v>115</v>
          </cell>
          <cell r="AU210" t="str">
            <v>VPA03</v>
          </cell>
          <cell r="AV210" t="str">
            <v>CG55738</v>
          </cell>
          <cell r="AW210">
            <v>75</v>
          </cell>
          <cell r="AX210" t="str">
            <v>3# CA 1/0 AWG (CA 2 AWG)</v>
          </cell>
          <cell r="AY210">
            <v>0.28110000000000002</v>
          </cell>
          <cell r="BA210" t="str">
            <v>3# CAA 4 AWG</v>
          </cell>
          <cell r="BB210">
            <v>23.070434110761067</v>
          </cell>
        </row>
        <row r="211">
          <cell r="B211" t="str">
            <v>A015854257</v>
          </cell>
          <cell r="C211">
            <v>4261458</v>
          </cell>
          <cell r="D211" t="str">
            <v>TANIA REGINA FERREIRA DE MEDEIROS</v>
          </cell>
          <cell r="E211">
            <v>9.3000000000000007</v>
          </cell>
          <cell r="F211">
            <v>9.3000000000000007</v>
          </cell>
          <cell r="G211">
            <v>42321</v>
          </cell>
          <cell r="H211" t="str">
            <v>NOV</v>
          </cell>
          <cell r="I211">
            <v>2015</v>
          </cell>
          <cell r="J211">
            <v>42325</v>
          </cell>
          <cell r="K211">
            <v>42325</v>
          </cell>
          <cell r="L211" t="str">
            <v>NOV</v>
          </cell>
          <cell r="M211">
            <v>2015</v>
          </cell>
          <cell r="N211" t="str">
            <v>-</v>
          </cell>
          <cell r="O211" t="str">
            <v>CONCLUÍDO</v>
          </cell>
          <cell r="P211">
            <v>41</v>
          </cell>
          <cell r="Q211">
            <v>41</v>
          </cell>
          <cell r="R211" t="str">
            <v>Lucas M.</v>
          </cell>
          <cell r="S211" t="str">
            <v>APROVADO</v>
          </cell>
          <cell r="T211">
            <v>42366</v>
          </cell>
          <cell r="U211" t="str">
            <v>DEZ</v>
          </cell>
          <cell r="V211">
            <v>2015</v>
          </cell>
          <cell r="W211" t="str">
            <v>MAGÉ</v>
          </cell>
          <cell r="X211" t="str">
            <v>NTD-010 R-0</v>
          </cell>
          <cell r="Y211" t="str">
            <v>MICRO</v>
          </cell>
          <cell r="Z211" t="str">
            <v>NÃO</v>
          </cell>
          <cell r="AA211" t="str">
            <v>BT - 3Ø</v>
          </cell>
          <cell r="AB211" t="str">
            <v>Residencial</v>
          </cell>
          <cell r="AC211" t="str">
            <v>ORDEM FINALIZADA</v>
          </cell>
          <cell r="AD211" t="str">
            <v>-22.518335</v>
          </cell>
          <cell r="AE211" t="str">
            <v>-43.000541</v>
          </cell>
          <cell r="AF211" t="str">
            <v>SIM</v>
          </cell>
          <cell r="AG211">
            <v>42468</v>
          </cell>
          <cell r="AH211" t="str">
            <v>AUTO</v>
          </cell>
          <cell r="AJ211" t="str">
            <v>12/04/2016</v>
          </cell>
          <cell r="AK211" t="str">
            <v>ABR</v>
          </cell>
          <cell r="AL211">
            <v>2016</v>
          </cell>
          <cell r="AM211" t="str">
            <v>Green Solar</v>
          </cell>
          <cell r="AO211" t="str">
            <v>Trina Solar - 310 WP</v>
          </cell>
          <cell r="AP211" t="str">
            <v>FRONIUS - IG PLUS 120V-3</v>
          </cell>
          <cell r="AQ211">
            <v>1</v>
          </cell>
          <cell r="AR211" t="str">
            <v/>
          </cell>
          <cell r="AS211">
            <v>151</v>
          </cell>
          <cell r="AU211" t="str">
            <v>PRM02</v>
          </cell>
          <cell r="AV211" t="str">
            <v>MG82033</v>
          </cell>
          <cell r="AW211">
            <v>45</v>
          </cell>
          <cell r="AX211" t="str">
            <v>2# CU-ISOL 2,5 mm² (CU-ISOL 2,5 mm²)</v>
          </cell>
          <cell r="AY211">
            <v>0.24809999999999999</v>
          </cell>
          <cell r="BA211" t="str">
            <v>3# COMP 1/0 (CORD-ACO 7.9 mm)</v>
          </cell>
          <cell r="BB211">
            <v>16.239999999999998</v>
          </cell>
        </row>
        <row r="212">
          <cell r="B212" t="str">
            <v>A015854130</v>
          </cell>
          <cell r="C212">
            <v>6026076</v>
          </cell>
          <cell r="D212" t="str">
            <v>VALMIR DE OLIVEIRA VENANCIO</v>
          </cell>
          <cell r="E212">
            <v>8.125</v>
          </cell>
          <cell r="F212" t="str">
            <v>0</v>
          </cell>
          <cell r="G212">
            <v>42321</v>
          </cell>
          <cell r="H212" t="str">
            <v>NOV</v>
          </cell>
          <cell r="I212">
            <v>2015</v>
          </cell>
          <cell r="J212">
            <v>42325</v>
          </cell>
          <cell r="K212">
            <v>42325</v>
          </cell>
          <cell r="L212" t="str">
            <v>NOV</v>
          </cell>
          <cell r="M212">
            <v>2015</v>
          </cell>
          <cell r="N212" t="str">
            <v>-</v>
          </cell>
          <cell r="O212" t="str">
            <v>CONCLUÍDO</v>
          </cell>
          <cell r="P212">
            <v>42</v>
          </cell>
          <cell r="Q212">
            <v>104</v>
          </cell>
          <cell r="R212" t="str">
            <v>Lucas M.</v>
          </cell>
          <cell r="S212" t="str">
            <v>REPROVADO</v>
          </cell>
          <cell r="T212">
            <v>42367</v>
          </cell>
          <cell r="U212" t="str">
            <v>DEZ</v>
          </cell>
          <cell r="V212">
            <v>2015</v>
          </cell>
          <cell r="W212" t="str">
            <v>CABO FRIO</v>
          </cell>
          <cell r="X212" t="str">
            <v>NTD-010 R-0</v>
          </cell>
          <cell r="Y212" t="str">
            <v>MICRO</v>
          </cell>
          <cell r="Z212" t="str">
            <v>NÃO</v>
          </cell>
          <cell r="AA212" t="str">
            <v>BT - 3Ø</v>
          </cell>
          <cell r="AB212" t="str">
            <v>Residencial</v>
          </cell>
          <cell r="AC212" t="str">
            <v>ORDEM FINALIZADA</v>
          </cell>
          <cell r="AD212" t="str">
            <v>-22.775141</v>
          </cell>
          <cell r="AE212" t="str">
            <v>-41.920505</v>
          </cell>
          <cell r="AF212" t="str">
            <v>NÃO</v>
          </cell>
          <cell r="AH212" t="str">
            <v>AUTO</v>
          </cell>
          <cell r="AJ212" t="str">
            <v>10/05/2016</v>
          </cell>
          <cell r="AK212" t="str">
            <v>MAI</v>
          </cell>
          <cell r="AL212">
            <v>2016</v>
          </cell>
          <cell r="AM212" t="str">
            <v>Green Solar</v>
          </cell>
          <cell r="AO212" t="str">
            <v>Silvantis - 325 WP</v>
          </cell>
          <cell r="AP212" t="str">
            <v>FRONIUS - IG PLUS 55V-1</v>
          </cell>
          <cell r="AQ212">
            <v>1</v>
          </cell>
          <cell r="AR212" t="str">
            <v/>
          </cell>
          <cell r="AS212">
            <v>179</v>
          </cell>
          <cell r="AT212" t="str">
            <v>Formulário de SA</v>
          </cell>
          <cell r="AU212" t="str">
            <v>BUZ01</v>
          </cell>
          <cell r="AV212" t="str">
            <v>F631675</v>
          </cell>
          <cell r="AW212">
            <v>75</v>
          </cell>
          <cell r="AX212" t="str">
            <v>3# CU 16-1 FIO (CU 16-1 FIO)</v>
          </cell>
          <cell r="AY212">
            <v>0.31210000000000004</v>
          </cell>
          <cell r="BA212" t="str">
            <v>3# CA 2 AWG</v>
          </cell>
          <cell r="BB212">
            <v>21.661859851926959</v>
          </cell>
        </row>
        <row r="213">
          <cell r="B213" t="str">
            <v>A015869733</v>
          </cell>
          <cell r="C213">
            <v>5730687</v>
          </cell>
          <cell r="D213" t="str">
            <v>SERGIO RICARDO LEONI FERNANDES</v>
          </cell>
          <cell r="E213">
            <v>2.5499999999999998</v>
          </cell>
          <cell r="F213">
            <v>2.5499999999999998</v>
          </cell>
          <cell r="G213">
            <v>42324</v>
          </cell>
          <cell r="H213" t="str">
            <v>NOV</v>
          </cell>
          <cell r="I213">
            <v>2015</v>
          </cell>
          <cell r="J213">
            <v>42325</v>
          </cell>
          <cell r="K213">
            <v>42325</v>
          </cell>
          <cell r="L213" t="str">
            <v>NOV</v>
          </cell>
          <cell r="M213">
            <v>2015</v>
          </cell>
          <cell r="N213" t="str">
            <v>-</v>
          </cell>
          <cell r="O213" t="str">
            <v>CONCLUÍDO</v>
          </cell>
          <cell r="P213">
            <v>42</v>
          </cell>
          <cell r="Q213">
            <v>42</v>
          </cell>
          <cell r="R213" t="str">
            <v>Lucas M.</v>
          </cell>
          <cell r="S213" t="str">
            <v>APROVADO</v>
          </cell>
          <cell r="T213">
            <v>42367</v>
          </cell>
          <cell r="U213" t="str">
            <v>DEZ</v>
          </cell>
          <cell r="V213">
            <v>2015</v>
          </cell>
          <cell r="W213" t="str">
            <v>CABO FRIO</v>
          </cell>
          <cell r="X213" t="str">
            <v>NTD-010 R-0</v>
          </cell>
          <cell r="Y213" t="str">
            <v>MICRO</v>
          </cell>
          <cell r="Z213" t="str">
            <v>NÃO</v>
          </cell>
          <cell r="AA213" t="str">
            <v>BT - 3Ø</v>
          </cell>
          <cell r="AB213" t="str">
            <v>Residencial</v>
          </cell>
          <cell r="AC213" t="str">
            <v>ORDEM FINALIZADA</v>
          </cell>
          <cell r="AD213" t="str">
            <v>-22.837494</v>
          </cell>
          <cell r="AE213" t="str">
            <v>-41.994852</v>
          </cell>
          <cell r="AF213" t="str">
            <v>SIM</v>
          </cell>
          <cell r="AG213">
            <v>42419</v>
          </cell>
          <cell r="AH213" t="str">
            <v>AUTO REM</v>
          </cell>
          <cell r="AI213" t="str">
            <v>6075562 - 100%</v>
          </cell>
          <cell r="AJ213" t="str">
            <v>24/02/2016</v>
          </cell>
          <cell r="AK213" t="str">
            <v>FEV</v>
          </cell>
          <cell r="AL213">
            <v>2016</v>
          </cell>
          <cell r="AM213" t="str">
            <v>CSI Automação</v>
          </cell>
          <cell r="AO213" t="str">
            <v>Canadian Solar - CS6P-255P</v>
          </cell>
          <cell r="AP213" t="str">
            <v>PHB - PHB 1500-SS</v>
          </cell>
          <cell r="AQ213">
            <v>1</v>
          </cell>
          <cell r="AR213" t="str">
            <v/>
          </cell>
          <cell r="AS213">
            <v>100</v>
          </cell>
          <cell r="AU213" t="str">
            <v>POC06</v>
          </cell>
          <cell r="AV213" t="str">
            <v>F633059</v>
          </cell>
          <cell r="AW213">
            <v>75</v>
          </cell>
          <cell r="AX213" t="str">
            <v>3# PR 1kV 3x35(35)mm²CU</v>
          </cell>
          <cell r="AY213">
            <v>0.501</v>
          </cell>
          <cell r="BA213" t="str">
            <v>3# CU 35 mm²</v>
          </cell>
          <cell r="BB213">
            <v>4.7699999999999996</v>
          </cell>
        </row>
        <row r="214">
          <cell r="B214" t="str">
            <v>A015872941</v>
          </cell>
          <cell r="C214">
            <v>3884063</v>
          </cell>
          <cell r="D214" t="str">
            <v>ELIZABETH DIAS BATISTA</v>
          </cell>
          <cell r="E214">
            <v>1.78</v>
          </cell>
          <cell r="F214">
            <v>1.78</v>
          </cell>
          <cell r="G214">
            <v>42325</v>
          </cell>
          <cell r="H214" t="str">
            <v>NOV</v>
          </cell>
          <cell r="I214">
            <v>2015</v>
          </cell>
          <cell r="J214">
            <v>42325</v>
          </cell>
          <cell r="K214">
            <v>42325</v>
          </cell>
          <cell r="L214" t="str">
            <v>NOV</v>
          </cell>
          <cell r="M214">
            <v>2015</v>
          </cell>
          <cell r="N214" t="str">
            <v>-</v>
          </cell>
          <cell r="O214" t="str">
            <v>CONCLUÍDO</v>
          </cell>
          <cell r="P214">
            <v>42</v>
          </cell>
          <cell r="Q214">
            <v>42</v>
          </cell>
          <cell r="R214" t="str">
            <v>Lucas M.</v>
          </cell>
          <cell r="S214" t="str">
            <v>APROVADO</v>
          </cell>
          <cell r="T214">
            <v>42367</v>
          </cell>
          <cell r="U214" t="str">
            <v>DEZ</v>
          </cell>
          <cell r="V214">
            <v>2015</v>
          </cell>
          <cell r="W214" t="str">
            <v>CABO FRIO</v>
          </cell>
          <cell r="X214" t="str">
            <v>NTD-010 R-0</v>
          </cell>
          <cell r="Y214" t="str">
            <v>MICRO</v>
          </cell>
          <cell r="Z214" t="str">
            <v>NÃO</v>
          </cell>
          <cell r="AA214" t="str">
            <v>BT - 3Ø</v>
          </cell>
          <cell r="AB214" t="str">
            <v>Residencial</v>
          </cell>
          <cell r="AC214" t="str">
            <v>ORDEM FINALIZADA</v>
          </cell>
          <cell r="AD214" t="str">
            <v>-22.843961</v>
          </cell>
          <cell r="AE214" t="str">
            <v>-42.073386</v>
          </cell>
          <cell r="AF214" t="str">
            <v>SIM</v>
          </cell>
          <cell r="AG214">
            <v>42444</v>
          </cell>
          <cell r="AH214" t="str">
            <v>AUTO</v>
          </cell>
          <cell r="AJ214" t="str">
            <v>18/03/2016</v>
          </cell>
          <cell r="AK214" t="str">
            <v>MAR</v>
          </cell>
          <cell r="AL214">
            <v>2016</v>
          </cell>
          <cell r="AM214" t="str">
            <v>CSI Automação</v>
          </cell>
          <cell r="AO214" t="str">
            <v xml:space="preserve">Canadian - </v>
          </cell>
          <cell r="AP214" t="str">
            <v xml:space="preserve">PHB - </v>
          </cell>
          <cell r="AQ214">
            <v>1</v>
          </cell>
          <cell r="AR214" t="str">
            <v/>
          </cell>
          <cell r="AS214">
            <v>122</v>
          </cell>
          <cell r="AU214" t="str">
            <v>SPA04</v>
          </cell>
          <cell r="AV214" t="str">
            <v>CF48103</v>
          </cell>
          <cell r="AW214" t="str">
            <v/>
          </cell>
          <cell r="AX214" t="str">
            <v>3# CU 16-1 FIO (CU 16-1 FIO)</v>
          </cell>
          <cell r="AY214">
            <v>0.39200000000000002</v>
          </cell>
          <cell r="BA214" t="str">
            <v>1# AAAC 50 mm²</v>
          </cell>
          <cell r="BB214">
            <v>11.873004941667121</v>
          </cell>
        </row>
        <row r="215">
          <cell r="B215" t="str">
            <v>A015880304</v>
          </cell>
          <cell r="C215">
            <v>909177</v>
          </cell>
          <cell r="D215" t="str">
            <v>LEVI GOMES DOS SANTOS MARTINS</v>
          </cell>
          <cell r="E215">
            <v>1.53</v>
          </cell>
          <cell r="F215">
            <v>1.53</v>
          </cell>
          <cell r="G215">
            <v>42325</v>
          </cell>
          <cell r="H215" t="str">
            <v>NOV</v>
          </cell>
          <cell r="I215">
            <v>2015</v>
          </cell>
          <cell r="J215">
            <v>42326</v>
          </cell>
          <cell r="K215">
            <v>42326</v>
          </cell>
          <cell r="L215" t="str">
            <v>NOV</v>
          </cell>
          <cell r="M215">
            <v>2015</v>
          </cell>
          <cell r="N215" t="str">
            <v>-</v>
          </cell>
          <cell r="O215" t="str">
            <v>CONCLUÍDO</v>
          </cell>
          <cell r="P215">
            <v>41</v>
          </cell>
          <cell r="Q215">
            <v>41</v>
          </cell>
          <cell r="R215" t="str">
            <v>Lucas M.</v>
          </cell>
          <cell r="S215" t="str">
            <v>APROVADO</v>
          </cell>
          <cell r="T215">
            <v>42367</v>
          </cell>
          <cell r="U215" t="str">
            <v>DEZ</v>
          </cell>
          <cell r="V215">
            <v>2015</v>
          </cell>
          <cell r="W215" t="str">
            <v>CABO FRIO</v>
          </cell>
          <cell r="X215" t="str">
            <v>NTD-010 R-0</v>
          </cell>
          <cell r="Y215" t="str">
            <v>MICRO</v>
          </cell>
          <cell r="Z215" t="str">
            <v>NÃO</v>
          </cell>
          <cell r="AA215" t="str">
            <v>BT - 3Ø</v>
          </cell>
          <cell r="AB215" t="str">
            <v>Residencial</v>
          </cell>
          <cell r="AC215" t="str">
            <v>ORDEM FINALIZADA</v>
          </cell>
          <cell r="AD215" t="str">
            <v>-22.880076</v>
          </cell>
          <cell r="AE215" t="str">
            <v>-42.034128</v>
          </cell>
          <cell r="AF215" t="str">
            <v>SIM</v>
          </cell>
          <cell r="AG215">
            <v>42422</v>
          </cell>
          <cell r="AH215" t="str">
            <v>AUTO</v>
          </cell>
          <cell r="AJ215" t="str">
            <v>24/02/2016</v>
          </cell>
          <cell r="AK215" t="str">
            <v>FEV</v>
          </cell>
          <cell r="AL215">
            <v>2016</v>
          </cell>
          <cell r="AM215" t="str">
            <v>CSI Automação</v>
          </cell>
          <cell r="AO215" t="str">
            <v xml:space="preserve">Canadian Solar 255wp - </v>
          </cell>
          <cell r="AP215" t="str">
            <v xml:space="preserve">PHB - </v>
          </cell>
          <cell r="AQ215">
            <v>1</v>
          </cell>
          <cell r="AR215" t="str">
            <v/>
          </cell>
          <cell r="AS215">
            <v>99</v>
          </cell>
          <cell r="AU215" t="str">
            <v>CAF03</v>
          </cell>
          <cell r="AV215" t="str">
            <v>CF45949</v>
          </cell>
          <cell r="AW215">
            <v>45</v>
          </cell>
          <cell r="AX215" t="str">
            <v>3# PR 1kV 3x50(50)mm²AL</v>
          </cell>
          <cell r="AY215">
            <v>0.35099999999999998</v>
          </cell>
          <cell r="BA215" t="str">
            <v>3# CU 35 mm²</v>
          </cell>
          <cell r="BB215">
            <v>2.7830384441528362</v>
          </cell>
        </row>
        <row r="216">
          <cell r="B216" t="str">
            <v>A015885326</v>
          </cell>
          <cell r="C216">
            <v>6141222</v>
          </cell>
          <cell r="D216" t="str">
            <v>PATRICK MULLER DA SILVA TEODORO</v>
          </cell>
          <cell r="E216">
            <v>3.78</v>
          </cell>
          <cell r="F216">
            <v>3.78</v>
          </cell>
          <cell r="G216">
            <v>42326</v>
          </cell>
          <cell r="H216" t="str">
            <v>NOV</v>
          </cell>
          <cell r="I216">
            <v>2015</v>
          </cell>
          <cell r="J216">
            <v>42327</v>
          </cell>
          <cell r="K216">
            <v>42327</v>
          </cell>
          <cell r="L216" t="str">
            <v>NOV</v>
          </cell>
          <cell r="M216">
            <v>2015</v>
          </cell>
          <cell r="N216" t="str">
            <v>-</v>
          </cell>
          <cell r="O216" t="str">
            <v>CONCLUÍDO</v>
          </cell>
          <cell r="P216">
            <v>41</v>
          </cell>
          <cell r="Q216">
            <v>41</v>
          </cell>
          <cell r="R216" t="str">
            <v>Lucas M.</v>
          </cell>
          <cell r="S216" t="str">
            <v>APROVADO</v>
          </cell>
          <cell r="T216">
            <v>42368</v>
          </cell>
          <cell r="U216" t="str">
            <v>DEZ</v>
          </cell>
          <cell r="V216">
            <v>2015</v>
          </cell>
          <cell r="W216" t="str">
            <v>CAMPOS</v>
          </cell>
          <cell r="X216" t="str">
            <v>NTD-010 R-0</v>
          </cell>
          <cell r="Y216" t="str">
            <v>MICRO</v>
          </cell>
          <cell r="Z216" t="str">
            <v>NÃO</v>
          </cell>
          <cell r="AA216" t="str">
            <v>BT - 3Ø</v>
          </cell>
          <cell r="AB216" t="str">
            <v>Residencial</v>
          </cell>
          <cell r="AC216" t="str">
            <v>ORDEM FINALIZADA</v>
          </cell>
          <cell r="AD216" t="str">
            <v>-21.765948</v>
          </cell>
          <cell r="AE216" t="str">
            <v>-41.295168</v>
          </cell>
          <cell r="AF216" t="str">
            <v>SIM</v>
          </cell>
          <cell r="AG216">
            <v>42445</v>
          </cell>
          <cell r="AH216" t="str">
            <v>AUTO</v>
          </cell>
          <cell r="AJ216" t="str">
            <v>18/03/2016</v>
          </cell>
          <cell r="AK216" t="str">
            <v>MAR</v>
          </cell>
          <cell r="AL216">
            <v>2016</v>
          </cell>
          <cell r="AM216" t="str">
            <v>Power Sun</v>
          </cell>
          <cell r="AO216" t="str">
            <v>SUNEDISON - F270KzC</v>
          </cell>
          <cell r="AP216" t="str">
            <v>FRONIUS - IG PLUS 50V1</v>
          </cell>
          <cell r="AQ216">
            <v>1</v>
          </cell>
          <cell r="AR216" t="str">
            <v/>
          </cell>
          <cell r="AS216">
            <v>121</v>
          </cell>
          <cell r="AU216" t="str">
            <v>DIC02</v>
          </cell>
          <cell r="AV216" t="str">
            <v>C354444</v>
          </cell>
          <cell r="AW216">
            <v>75</v>
          </cell>
          <cell r="AX216" t="str">
            <v>3# PR 15kV 3x35(50)mm²AL</v>
          </cell>
          <cell r="AY216">
            <v>0.24609999999999999</v>
          </cell>
          <cell r="BA216" t="str">
            <v>3# CA 2 AWG</v>
          </cell>
          <cell r="BB216">
            <v>8.3962314052278781</v>
          </cell>
        </row>
        <row r="217">
          <cell r="B217" t="str">
            <v>A015886425</v>
          </cell>
          <cell r="C217">
            <v>3774538</v>
          </cell>
          <cell r="D217" t="str">
            <v>ALEXANDRE PINTO LIMA</v>
          </cell>
          <cell r="E217">
            <v>5</v>
          </cell>
          <cell r="F217">
            <v>5</v>
          </cell>
          <cell r="G217">
            <v>42326</v>
          </cell>
          <cell r="H217" t="str">
            <v>NOV</v>
          </cell>
          <cell r="I217">
            <v>2015</v>
          </cell>
          <cell r="J217">
            <v>42331</v>
          </cell>
          <cell r="K217">
            <v>42331</v>
          </cell>
          <cell r="L217" t="str">
            <v>NOV</v>
          </cell>
          <cell r="M217">
            <v>2015</v>
          </cell>
          <cell r="N217" t="str">
            <v>-</v>
          </cell>
          <cell r="O217" t="str">
            <v>CONCLUÍDO</v>
          </cell>
          <cell r="P217">
            <v>30</v>
          </cell>
          <cell r="Q217">
            <v>30</v>
          </cell>
          <cell r="R217" t="str">
            <v>Lucas M.</v>
          </cell>
          <cell r="S217" t="str">
            <v>APROVADO</v>
          </cell>
          <cell r="T217">
            <v>42361</v>
          </cell>
          <cell r="U217" t="str">
            <v>DEZ</v>
          </cell>
          <cell r="V217">
            <v>2015</v>
          </cell>
          <cell r="W217" t="str">
            <v>CABO FRIO</v>
          </cell>
          <cell r="X217" t="str">
            <v>NTD-010 R-0</v>
          </cell>
          <cell r="Y217" t="str">
            <v>MICRO</v>
          </cell>
          <cell r="Z217" t="str">
            <v>NÃO</v>
          </cell>
          <cell r="AA217" t="str">
            <v>BT - 3Ø</v>
          </cell>
          <cell r="AB217" t="str">
            <v>Residencial</v>
          </cell>
          <cell r="AC217" t="str">
            <v>ORDEM FINALIZADA</v>
          </cell>
          <cell r="AD217" t="str">
            <v>-22.874847</v>
          </cell>
          <cell r="AE217" t="str">
            <v>-42.027448</v>
          </cell>
          <cell r="AF217" t="str">
            <v>SIM</v>
          </cell>
          <cell r="AG217">
            <v>42419</v>
          </cell>
          <cell r="AH217" t="str">
            <v>AUTO</v>
          </cell>
          <cell r="AJ217" t="str">
            <v>26/02/2016</v>
          </cell>
          <cell r="AK217" t="str">
            <v>FEV</v>
          </cell>
          <cell r="AL217">
            <v>2016</v>
          </cell>
          <cell r="AM217" t="str">
            <v>Joneson C de Azevedo</v>
          </cell>
          <cell r="AO217" t="str">
            <v xml:space="preserve">Canadian - </v>
          </cell>
          <cell r="AP217" t="str">
            <v>PHB - PHB 4600-SS</v>
          </cell>
          <cell r="AQ217">
            <v>1</v>
          </cell>
          <cell r="AR217" t="str">
            <v/>
          </cell>
          <cell r="AS217">
            <v>100</v>
          </cell>
          <cell r="AU217" t="str">
            <v>CAF09</v>
          </cell>
          <cell r="AV217" t="str">
            <v>CF44058</v>
          </cell>
          <cell r="AW217">
            <v>150</v>
          </cell>
          <cell r="AX217" t="str">
            <v>3# PR 1kV 3x50(50)mm²AL</v>
          </cell>
          <cell r="AY217">
            <v>0.45900000000000002</v>
          </cell>
          <cell r="BA217" t="str">
            <v>3# CU 35 mm²</v>
          </cell>
          <cell r="BB217">
            <v>2.4507719726438926</v>
          </cell>
        </row>
        <row r="218">
          <cell r="B218" t="str">
            <v>A015910079</v>
          </cell>
          <cell r="C218">
            <v>6138143</v>
          </cell>
          <cell r="D218" t="str">
            <v>REDE FACIL DE ACADEMIAS LTDA ME</v>
          </cell>
          <cell r="E218">
            <v>27.5</v>
          </cell>
          <cell r="F218">
            <v>27.5</v>
          </cell>
          <cell r="G218">
            <v>42331</v>
          </cell>
          <cell r="H218" t="str">
            <v>NOV</v>
          </cell>
          <cell r="I218">
            <v>2015</v>
          </cell>
          <cell r="J218">
            <v>42333</v>
          </cell>
          <cell r="K218">
            <v>42333</v>
          </cell>
          <cell r="L218" t="str">
            <v>NOV</v>
          </cell>
          <cell r="M218">
            <v>2015</v>
          </cell>
          <cell r="N218" t="str">
            <v>-</v>
          </cell>
          <cell r="O218" t="str">
            <v>CONCLUÍDO</v>
          </cell>
          <cell r="P218">
            <v>40</v>
          </cell>
          <cell r="Q218">
            <v>40</v>
          </cell>
          <cell r="R218" t="str">
            <v>Lucas M.</v>
          </cell>
          <cell r="S218" t="str">
            <v>APROVADO</v>
          </cell>
          <cell r="T218">
            <v>42373</v>
          </cell>
          <cell r="U218" t="str">
            <v>JAN</v>
          </cell>
          <cell r="V218">
            <v>2016</v>
          </cell>
          <cell r="W218" t="str">
            <v>SÃO GONÇALO</v>
          </cell>
          <cell r="X218" t="str">
            <v>NTD-010 R-0</v>
          </cell>
          <cell r="Y218" t="str">
            <v>MICRO</v>
          </cell>
          <cell r="Z218" t="str">
            <v>NÃO</v>
          </cell>
          <cell r="AA218" t="str">
            <v>BT - 3Ø</v>
          </cell>
          <cell r="AB218" t="str">
            <v>Comercial</v>
          </cell>
          <cell r="AC218" t="str">
            <v>ORDEM FINALIZADA</v>
          </cell>
          <cell r="AD218" t="str">
            <v>-22.793333</v>
          </cell>
          <cell r="AE218" t="str">
            <v>-43.031694</v>
          </cell>
          <cell r="AF218" t="str">
            <v>SIM</v>
          </cell>
          <cell r="AG218">
            <v>42508</v>
          </cell>
          <cell r="AH218" t="str">
            <v>AUTO</v>
          </cell>
          <cell r="AJ218" t="str">
            <v>18/05/2016</v>
          </cell>
          <cell r="AK218" t="str">
            <v>MAI</v>
          </cell>
          <cell r="AL218">
            <v>2016</v>
          </cell>
          <cell r="AM218" t="str">
            <v>Brasil Solair</v>
          </cell>
          <cell r="AO218" t="str">
            <v>BRASIL SOLAIR - BS240 - P3</v>
          </cell>
          <cell r="AP218" t="str">
            <v>SAJ - SUNUNO TL5K</v>
          </cell>
          <cell r="AQ218">
            <v>1</v>
          </cell>
          <cell r="AR218" t="str">
            <v/>
          </cell>
          <cell r="AS218">
            <v>177</v>
          </cell>
          <cell r="AU218" t="str">
            <v>PDR09</v>
          </cell>
          <cell r="AV218" t="str">
            <v>SG95498</v>
          </cell>
          <cell r="AW218">
            <v>150</v>
          </cell>
          <cell r="AX218" t="str">
            <v>3# PR 1kV 3x50(50)mm²AL</v>
          </cell>
          <cell r="AY218">
            <v>0.158</v>
          </cell>
          <cell r="BA218" t="str">
            <v>3# CA 2 AWG</v>
          </cell>
          <cell r="BB218">
            <v>1.17</v>
          </cell>
        </row>
        <row r="219">
          <cell r="B219" t="str">
            <v>A015910026</v>
          </cell>
          <cell r="C219">
            <v>5867517</v>
          </cell>
          <cell r="D219" t="str">
            <v>MERCADO SAO LUCAS DE PORTO DE ROCA EIREL</v>
          </cell>
          <cell r="E219">
            <v>28.8</v>
          </cell>
          <cell r="F219">
            <v>28.8</v>
          </cell>
          <cell r="G219">
            <v>42331</v>
          </cell>
          <cell r="H219" t="str">
            <v>NOV</v>
          </cell>
          <cell r="I219">
            <v>2015</v>
          </cell>
          <cell r="J219">
            <v>42333</v>
          </cell>
          <cell r="K219">
            <v>42333</v>
          </cell>
          <cell r="L219" t="str">
            <v>NOV</v>
          </cell>
          <cell r="M219">
            <v>2015</v>
          </cell>
          <cell r="N219" t="str">
            <v>-</v>
          </cell>
          <cell r="O219" t="str">
            <v>CONCLUÍDO</v>
          </cell>
          <cell r="P219">
            <v>40</v>
          </cell>
          <cell r="Q219">
            <v>40</v>
          </cell>
          <cell r="R219" t="str">
            <v>Lucas M.</v>
          </cell>
          <cell r="S219" t="str">
            <v>APROVADO</v>
          </cell>
          <cell r="T219">
            <v>42373</v>
          </cell>
          <cell r="U219" t="str">
            <v>JAN</v>
          </cell>
          <cell r="V219">
            <v>2016</v>
          </cell>
          <cell r="W219" t="str">
            <v>CABO FRIO</v>
          </cell>
          <cell r="X219" t="str">
            <v>NTD-010 R-0</v>
          </cell>
          <cell r="Y219" t="str">
            <v>MICRO</v>
          </cell>
          <cell r="Z219" t="str">
            <v>NÃO</v>
          </cell>
          <cell r="AA219" t="str">
            <v>BT - 3Ø</v>
          </cell>
          <cell r="AB219" t="str">
            <v>Comercial</v>
          </cell>
          <cell r="AC219" t="str">
            <v>ORDEM FINALIZADA</v>
          </cell>
          <cell r="AD219" t="str">
            <v>-22.901608</v>
          </cell>
          <cell r="AE219" t="str">
            <v>-42.475183</v>
          </cell>
          <cell r="AF219" t="str">
            <v>SIM</v>
          </cell>
          <cell r="AG219">
            <v>42460</v>
          </cell>
          <cell r="AH219" t="str">
            <v>AUTO</v>
          </cell>
          <cell r="AJ219" t="str">
            <v>01/04/2016</v>
          </cell>
          <cell r="AK219" t="str">
            <v>ABR</v>
          </cell>
          <cell r="AL219">
            <v>2016</v>
          </cell>
          <cell r="AM219" t="str">
            <v>Brasil Solair</v>
          </cell>
          <cell r="AO219" t="str">
            <v xml:space="preserve">Brasil Solair - </v>
          </cell>
          <cell r="AP219" t="str">
            <v xml:space="preserve">SAJ - </v>
          </cell>
          <cell r="AQ219">
            <v>1</v>
          </cell>
          <cell r="AR219" t="str">
            <v/>
          </cell>
          <cell r="AS219">
            <v>130</v>
          </cell>
          <cell r="AU219" t="str">
            <v>BAX06</v>
          </cell>
          <cell r="AV219" t="str">
            <v>AR47120</v>
          </cell>
          <cell r="AW219" t="str">
            <v/>
          </cell>
          <cell r="AX219" t="str">
            <v>3# CU 35 mm² (CU 35 mm²)</v>
          </cell>
          <cell r="AY219">
            <v>0.17</v>
          </cell>
          <cell r="BA219" t="str">
            <v>3# CA 2 AWG</v>
          </cell>
          <cell r="BB219">
            <v>6.0276671637180268</v>
          </cell>
        </row>
        <row r="220">
          <cell r="B220" t="str">
            <v>A015910048</v>
          </cell>
          <cell r="C220">
            <v>5876355</v>
          </cell>
          <cell r="D220" t="str">
            <v>MERCADO SAO LUCAS DE PORTO DE ROCA</v>
          </cell>
          <cell r="E220">
            <v>28.8</v>
          </cell>
          <cell r="F220">
            <v>28.8</v>
          </cell>
          <cell r="G220">
            <v>42331</v>
          </cell>
          <cell r="H220" t="str">
            <v>NOV</v>
          </cell>
          <cell r="I220">
            <v>2015</v>
          </cell>
          <cell r="J220">
            <v>42333</v>
          </cell>
          <cell r="K220">
            <v>42333</v>
          </cell>
          <cell r="L220" t="str">
            <v>NOV</v>
          </cell>
          <cell r="M220">
            <v>2015</v>
          </cell>
          <cell r="N220" t="str">
            <v>-</v>
          </cell>
          <cell r="O220" t="str">
            <v>CONCLUÍDO</v>
          </cell>
          <cell r="P220">
            <v>40</v>
          </cell>
          <cell r="Q220">
            <v>40</v>
          </cell>
          <cell r="R220" t="str">
            <v>Lucas M.</v>
          </cell>
          <cell r="S220" t="str">
            <v>APROVADO</v>
          </cell>
          <cell r="T220">
            <v>42373</v>
          </cell>
          <cell r="U220" t="str">
            <v>JAN</v>
          </cell>
          <cell r="V220">
            <v>2016</v>
          </cell>
          <cell r="W220" t="str">
            <v>CABO FRIO</v>
          </cell>
          <cell r="X220" t="str">
            <v>NTD-010 R-0</v>
          </cell>
          <cell r="Y220" t="str">
            <v>MICRO</v>
          </cell>
          <cell r="Z220" t="str">
            <v>NÃO</v>
          </cell>
          <cell r="AA220" t="str">
            <v>BT - 3Ø</v>
          </cell>
          <cell r="AB220" t="str">
            <v>Comercial</v>
          </cell>
          <cell r="AC220" t="str">
            <v>ORDEM FINALIZADA</v>
          </cell>
          <cell r="AD220" t="str">
            <v>-22.901608</v>
          </cell>
          <cell r="AE220" t="str">
            <v>-42.475183</v>
          </cell>
          <cell r="AF220" t="str">
            <v>SIM</v>
          </cell>
          <cell r="AG220">
            <v>42460</v>
          </cell>
          <cell r="AH220" t="str">
            <v>AUTO</v>
          </cell>
          <cell r="AJ220" t="str">
            <v>01/04/2016</v>
          </cell>
          <cell r="AK220" t="str">
            <v>ABR</v>
          </cell>
          <cell r="AL220">
            <v>2016</v>
          </cell>
          <cell r="AM220" t="str">
            <v>Brasil Solair</v>
          </cell>
          <cell r="AO220" t="str">
            <v xml:space="preserve">Brasil Solair - </v>
          </cell>
          <cell r="AP220" t="str">
            <v xml:space="preserve">SAJ - </v>
          </cell>
          <cell r="AQ220">
            <v>1</v>
          </cell>
          <cell r="AR220" t="str">
            <v/>
          </cell>
          <cell r="AS220">
            <v>130</v>
          </cell>
          <cell r="AU220" t="str">
            <v>BAX06</v>
          </cell>
          <cell r="AV220" t="str">
            <v>AR47120</v>
          </cell>
          <cell r="AW220" t="str">
            <v/>
          </cell>
          <cell r="AX220" t="str">
            <v>3# CU 35 mm² (CU 35 mm²)</v>
          </cell>
          <cell r="AY220">
            <v>0.17</v>
          </cell>
          <cell r="BA220" t="str">
            <v>3# CA 2 AWG</v>
          </cell>
          <cell r="BB220">
            <v>6.0276671637180268</v>
          </cell>
        </row>
        <row r="221">
          <cell r="B221" t="str">
            <v>A015851106</v>
          </cell>
          <cell r="C221">
            <v>6156186</v>
          </cell>
          <cell r="D221" t="str">
            <v>HR FITNESS PACHECO LTDA</v>
          </cell>
          <cell r="E221">
            <v>19.2</v>
          </cell>
          <cell r="F221">
            <v>19.2</v>
          </cell>
          <cell r="G221">
            <v>42321</v>
          </cell>
          <cell r="H221" t="str">
            <v>NOV</v>
          </cell>
          <cell r="I221">
            <v>2015</v>
          </cell>
          <cell r="J221">
            <v>42333</v>
          </cell>
          <cell r="K221">
            <v>42333</v>
          </cell>
          <cell r="L221" t="str">
            <v>NOV</v>
          </cell>
          <cell r="M221">
            <v>2015</v>
          </cell>
          <cell r="N221" t="str">
            <v>-</v>
          </cell>
          <cell r="O221" t="str">
            <v>CONCLUÍDO</v>
          </cell>
          <cell r="P221">
            <v>93</v>
          </cell>
          <cell r="Q221">
            <v>93</v>
          </cell>
          <cell r="R221" t="str">
            <v>Mariana</v>
          </cell>
          <cell r="S221" t="str">
            <v>APROVADO</v>
          </cell>
          <cell r="T221">
            <v>42426</v>
          </cell>
          <cell r="U221" t="str">
            <v>FEV</v>
          </cell>
          <cell r="V221">
            <v>2016</v>
          </cell>
          <cell r="W221" t="str">
            <v>SÃO GONÇALO</v>
          </cell>
          <cell r="X221" t="str">
            <v>NTD-010 R-0</v>
          </cell>
          <cell r="Y221" t="str">
            <v>MICRO</v>
          </cell>
          <cell r="Z221" t="str">
            <v>NÃO</v>
          </cell>
          <cell r="AA221" t="str">
            <v>BT - 3Ø</v>
          </cell>
          <cell r="AB221" t="str">
            <v>Comercial</v>
          </cell>
          <cell r="AC221" t="str">
            <v>ORDEM FINALIZADA</v>
          </cell>
          <cell r="AD221" t="str">
            <v>-22.821776</v>
          </cell>
          <cell r="AE221" t="str">
            <v>-42.976006</v>
          </cell>
          <cell r="AF221" t="str">
            <v>SIM</v>
          </cell>
          <cell r="AG221">
            <v>42471</v>
          </cell>
          <cell r="AH221" t="str">
            <v>AUTO</v>
          </cell>
          <cell r="AJ221" t="str">
            <v>12/04/2016</v>
          </cell>
          <cell r="AK221" t="str">
            <v>ABR</v>
          </cell>
          <cell r="AL221">
            <v>2016</v>
          </cell>
          <cell r="AM221" t="str">
            <v>Brasil Solair</v>
          </cell>
          <cell r="AO221" t="str">
            <v>Brasil Solair - BS240 - WP3</v>
          </cell>
          <cell r="AP221" t="str">
            <v>SAJ - SUNUNO TL5K</v>
          </cell>
          <cell r="AQ221">
            <v>1</v>
          </cell>
          <cell r="AR221" t="str">
            <v/>
          </cell>
          <cell r="AS221">
            <v>151</v>
          </cell>
          <cell r="AU221" t="str">
            <v>ALC09</v>
          </cell>
          <cell r="AV221" t="str">
            <v>S202737</v>
          </cell>
          <cell r="AW221">
            <v>75</v>
          </cell>
          <cell r="AX221" t="str">
            <v>3# PR 1kV 3x50(50)mm²AL</v>
          </cell>
          <cell r="AY221">
            <v>0.15</v>
          </cell>
          <cell r="BA221" t="str">
            <v>3# CA 2 AWG</v>
          </cell>
          <cell r="BB221">
            <v>2.82</v>
          </cell>
        </row>
        <row r="222">
          <cell r="B222" t="str">
            <v>A015306044</v>
          </cell>
          <cell r="C222">
            <v>5875560</v>
          </cell>
          <cell r="D222" t="str">
            <v>ANDREA ALMEIDA DA COSTA RODRIGUES</v>
          </cell>
          <cell r="E222">
            <v>2.25</v>
          </cell>
          <cell r="F222">
            <v>2.25</v>
          </cell>
          <cell r="G222">
            <v>42234</v>
          </cell>
          <cell r="H222" t="str">
            <v>AGO</v>
          </cell>
          <cell r="I222">
            <v>2015</v>
          </cell>
          <cell r="J222">
            <v>42334</v>
          </cell>
          <cell r="K222">
            <v>42334</v>
          </cell>
          <cell r="L222" t="str">
            <v>NOV</v>
          </cell>
          <cell r="M222">
            <v>2015</v>
          </cell>
          <cell r="N222" t="str">
            <v>-</v>
          </cell>
          <cell r="O222" t="str">
            <v>CONCLUÍDO</v>
          </cell>
          <cell r="P222">
            <v>5</v>
          </cell>
          <cell r="Q222">
            <v>44</v>
          </cell>
          <cell r="R222" t="str">
            <v>Lucas M.</v>
          </cell>
          <cell r="S222" t="str">
            <v>APROVADO</v>
          </cell>
          <cell r="T222">
            <v>42339</v>
          </cell>
          <cell r="U222" t="str">
            <v>DEZ</v>
          </cell>
          <cell r="V222">
            <v>2015</v>
          </cell>
          <cell r="W222" t="str">
            <v>CABO FRIO</v>
          </cell>
          <cell r="X222" t="str">
            <v>NTD-010 R-0</v>
          </cell>
          <cell r="Y222" t="str">
            <v>MICRO</v>
          </cell>
          <cell r="Z222" t="str">
            <v>NÃO</v>
          </cell>
          <cell r="AA222" t="str">
            <v>BT - 2Ø</v>
          </cell>
          <cell r="AB222" t="str">
            <v>Residencial</v>
          </cell>
          <cell r="AC222" t="str">
            <v>ORDEM FINALIZADA</v>
          </cell>
          <cell r="AD222" t="str">
            <v>-22.864213</v>
          </cell>
          <cell r="AE222" t="str">
            <v>-42.115547</v>
          </cell>
          <cell r="AF222" t="str">
            <v>SIM</v>
          </cell>
          <cell r="AG222">
            <v>42356</v>
          </cell>
          <cell r="AH222" t="str">
            <v>AUTO</v>
          </cell>
          <cell r="AJ222" t="str">
            <v>21/12/2015</v>
          </cell>
          <cell r="AK222" t="str">
            <v>DEZ</v>
          </cell>
          <cell r="AL222">
            <v>2015</v>
          </cell>
          <cell r="AM222" t="str">
            <v>Solar Energy do Brasil</v>
          </cell>
          <cell r="AO222" t="str">
            <v xml:space="preserve">SE-TL2K - </v>
          </cell>
          <cell r="AP222" t="str">
            <v xml:space="preserve">SOLAR ENERGY DO BRASIL - </v>
          </cell>
          <cell r="AQ222">
            <v>2</v>
          </cell>
          <cell r="AR222" t="str">
            <v/>
          </cell>
          <cell r="AS222">
            <v>125</v>
          </cell>
          <cell r="AU222" t="str">
            <v>ARA02</v>
          </cell>
          <cell r="AV222" t="str">
            <v>AR61161</v>
          </cell>
          <cell r="AW222">
            <v>45</v>
          </cell>
          <cell r="AX222" t="str">
            <v>3# PR 1kV 3x50(50)mm²CU</v>
          </cell>
          <cell r="AY222">
            <v>0.59810000000000008</v>
          </cell>
          <cell r="BA222" t="str">
            <v>3# CA 2 AWG</v>
          </cell>
          <cell r="BB222">
            <v>1.95</v>
          </cell>
        </row>
        <row r="223">
          <cell r="B223" t="str">
            <v>A015933546</v>
          </cell>
          <cell r="C223">
            <v>1416568</v>
          </cell>
          <cell r="D223" t="str">
            <v>MARCO AURELIO TASCA</v>
          </cell>
          <cell r="E223">
            <v>4.2</v>
          </cell>
          <cell r="F223">
            <v>4.2</v>
          </cell>
          <cell r="G223">
            <v>42333</v>
          </cell>
          <cell r="H223" t="str">
            <v>NOV</v>
          </cell>
          <cell r="I223">
            <v>2015</v>
          </cell>
          <cell r="J223">
            <v>42334</v>
          </cell>
          <cell r="K223">
            <v>42334</v>
          </cell>
          <cell r="L223" t="str">
            <v>NOV</v>
          </cell>
          <cell r="M223">
            <v>2015</v>
          </cell>
          <cell r="N223" t="str">
            <v>-</v>
          </cell>
          <cell r="O223" t="str">
            <v>CONCLUÍDO</v>
          </cell>
          <cell r="P223">
            <v>34</v>
          </cell>
          <cell r="Q223">
            <v>34</v>
          </cell>
          <cell r="R223" t="str">
            <v>Lucas M.</v>
          </cell>
          <cell r="S223" t="str">
            <v>APROVADO</v>
          </cell>
          <cell r="T223">
            <v>42368</v>
          </cell>
          <cell r="U223" t="str">
            <v>DEZ</v>
          </cell>
          <cell r="V223">
            <v>2015</v>
          </cell>
          <cell r="W223" t="str">
            <v>TERESÓPOLIS</v>
          </cell>
          <cell r="X223" t="str">
            <v>NTD-010 R-0</v>
          </cell>
          <cell r="Y223" t="str">
            <v>MICRO</v>
          </cell>
          <cell r="Z223" t="str">
            <v>NÃO</v>
          </cell>
          <cell r="AA223" t="str">
            <v>BT - 3Ø</v>
          </cell>
          <cell r="AB223" t="str">
            <v>Residencial</v>
          </cell>
          <cell r="AC223" t="str">
            <v>ORDEM FINALIZADA</v>
          </cell>
          <cell r="AD223" t="str">
            <v>-22.385997</v>
          </cell>
          <cell r="AE223" t="str">
            <v>-43.007200</v>
          </cell>
          <cell r="AF223" t="str">
            <v>SIM</v>
          </cell>
          <cell r="AG223">
            <v>42417</v>
          </cell>
          <cell r="AH223" t="str">
            <v>AUTO</v>
          </cell>
          <cell r="AJ223" t="str">
            <v>19/02/2016</v>
          </cell>
          <cell r="AK223" t="str">
            <v>FEV</v>
          </cell>
          <cell r="AL223">
            <v>2016</v>
          </cell>
          <cell r="AM223" t="str">
            <v>Solar Grid</v>
          </cell>
          <cell r="AO223" t="str">
            <v xml:space="preserve">Canadian Solar - </v>
          </cell>
          <cell r="AP223" t="str">
            <v xml:space="preserve">ABB - </v>
          </cell>
          <cell r="AQ223">
            <v>1</v>
          </cell>
          <cell r="AR223" t="str">
            <v/>
          </cell>
          <cell r="AS223">
            <v>86</v>
          </cell>
          <cell r="AU223" t="str">
            <v>TRB03</v>
          </cell>
          <cell r="AV223" t="str">
            <v>TE61166</v>
          </cell>
          <cell r="AW223">
            <v>45</v>
          </cell>
          <cell r="AX223" t="str">
            <v>3# PR 1kV 3x50(50)mm²AL</v>
          </cell>
          <cell r="AY223">
            <v>0.1211</v>
          </cell>
          <cell r="BA223" t="str">
            <v>3# CA 4 AWG</v>
          </cell>
          <cell r="BB223">
            <v>20.21745774609121</v>
          </cell>
        </row>
        <row r="224">
          <cell r="B224" t="str">
            <v>A015440562</v>
          </cell>
          <cell r="C224">
            <v>5540791</v>
          </cell>
          <cell r="D224" t="str">
            <v>GUSTAVO MESSINGER</v>
          </cell>
          <cell r="E224">
            <v>5</v>
          </cell>
          <cell r="F224">
            <v>5</v>
          </cell>
          <cell r="G224">
            <v>42257</v>
          </cell>
          <cell r="H224" t="str">
            <v>SET</v>
          </cell>
          <cell r="I224">
            <v>2015</v>
          </cell>
          <cell r="J224">
            <v>42335</v>
          </cell>
          <cell r="K224">
            <v>42335</v>
          </cell>
          <cell r="L224" t="str">
            <v>NOV</v>
          </cell>
          <cell r="M224">
            <v>2015</v>
          </cell>
          <cell r="N224" t="str">
            <v>-</v>
          </cell>
          <cell r="O224" t="str">
            <v>CONCLUÍDO</v>
          </cell>
          <cell r="P224">
            <v>0</v>
          </cell>
          <cell r="Q224">
            <v>24</v>
          </cell>
          <cell r="R224" t="str">
            <v>Lucas M.</v>
          </cell>
          <cell r="S224" t="str">
            <v>APROVADO</v>
          </cell>
          <cell r="T224">
            <v>42335</v>
          </cell>
          <cell r="U224" t="str">
            <v>NOV</v>
          </cell>
          <cell r="V224">
            <v>2015</v>
          </cell>
          <cell r="W224" t="str">
            <v>CAMPOS</v>
          </cell>
          <cell r="X224" t="str">
            <v>NTD-010 R-0</v>
          </cell>
          <cell r="Y224" t="str">
            <v>MICRO</v>
          </cell>
          <cell r="Z224" t="str">
            <v>NÃO</v>
          </cell>
          <cell r="AA224" t="str">
            <v>BT - 3Ø</v>
          </cell>
          <cell r="AB224" t="str">
            <v>Residencial</v>
          </cell>
          <cell r="AC224" t="str">
            <v>ORDEM FINALIZADA</v>
          </cell>
          <cell r="AD224" t="str">
            <v>-21.765255</v>
          </cell>
          <cell r="AE224" t="str">
            <v>-41.283535</v>
          </cell>
          <cell r="AF224" t="str">
            <v>SIM</v>
          </cell>
          <cell r="AG224">
            <v>42382</v>
          </cell>
          <cell r="AH224" t="str">
            <v>AUTO</v>
          </cell>
          <cell r="AJ224" t="str">
            <v>14/01/2016</v>
          </cell>
          <cell r="AK224" t="str">
            <v>JAN</v>
          </cell>
          <cell r="AL224">
            <v>2016</v>
          </cell>
          <cell r="AM224" t="str">
            <v>Energia Solar</v>
          </cell>
          <cell r="AO224" t="str">
            <v xml:space="preserve">YINGLI - </v>
          </cell>
          <cell r="AP224" t="str">
            <v xml:space="preserve">ABB - </v>
          </cell>
          <cell r="AQ224">
            <v>2</v>
          </cell>
          <cell r="AR224" t="str">
            <v/>
          </cell>
          <cell r="AS224">
            <v>126</v>
          </cell>
          <cell r="AU224" t="str">
            <v>DIC02</v>
          </cell>
          <cell r="AV224" t="str">
            <v>C354446</v>
          </cell>
          <cell r="AW224">
            <v>75</v>
          </cell>
          <cell r="AX224" t="str">
            <v>CU-ISOL 120 mm² SUB</v>
          </cell>
          <cell r="AY224">
            <v>0.39610000000000001</v>
          </cell>
          <cell r="BA224" t="str">
            <v>3# CA 2 AWG</v>
          </cell>
          <cell r="BB224">
            <v>8.3962314052278781</v>
          </cell>
        </row>
        <row r="225">
          <cell r="B225" t="str">
            <v>A015929330</v>
          </cell>
          <cell r="C225">
            <v>5939993</v>
          </cell>
          <cell r="D225" t="str">
            <v>ACADEMIA SB FITNESS CLUB LTDA</v>
          </cell>
          <cell r="E225">
            <v>20</v>
          </cell>
          <cell r="F225">
            <v>20</v>
          </cell>
          <cell r="G225">
            <v>42333</v>
          </cell>
          <cell r="H225" t="str">
            <v>NOV</v>
          </cell>
          <cell r="I225">
            <v>2015</v>
          </cell>
          <cell r="J225">
            <v>42335</v>
          </cell>
          <cell r="K225">
            <v>42335</v>
          </cell>
          <cell r="L225" t="str">
            <v>NOV</v>
          </cell>
          <cell r="M225">
            <v>2015</v>
          </cell>
          <cell r="N225" t="str">
            <v>-</v>
          </cell>
          <cell r="O225" t="str">
            <v>CONCLUÍDO</v>
          </cell>
          <cell r="P225">
            <v>40</v>
          </cell>
          <cell r="Q225">
            <v>40</v>
          </cell>
          <cell r="R225" t="str">
            <v>Lucas M.</v>
          </cell>
          <cell r="S225" t="str">
            <v>APROVADO</v>
          </cell>
          <cell r="T225">
            <v>42375</v>
          </cell>
          <cell r="U225" t="str">
            <v>JAN</v>
          </cell>
          <cell r="V225">
            <v>2016</v>
          </cell>
          <cell r="W225" t="str">
            <v>SÃO GONÇALO</v>
          </cell>
          <cell r="X225" t="str">
            <v>NTD-010 R-0</v>
          </cell>
          <cell r="Y225" t="str">
            <v>MICRO</v>
          </cell>
          <cell r="Z225" t="str">
            <v>NÃO</v>
          </cell>
          <cell r="AA225" t="str">
            <v>BT - 3Ø</v>
          </cell>
          <cell r="AB225" t="str">
            <v>Comercial</v>
          </cell>
          <cell r="AC225" t="str">
            <v>ORDEM FINALIZADA</v>
          </cell>
          <cell r="AD225" t="str">
            <v>-22.796950</v>
          </cell>
          <cell r="AE225" t="str">
            <v xml:space="preserve"> -43.015127</v>
          </cell>
          <cell r="AF225" t="str">
            <v>SIM</v>
          </cell>
          <cell r="AG225">
            <v>42465</v>
          </cell>
          <cell r="AH225" t="str">
            <v>AUTO</v>
          </cell>
          <cell r="AJ225" t="str">
            <v>05/04/2016</v>
          </cell>
          <cell r="AK225" t="str">
            <v>ABR</v>
          </cell>
          <cell r="AL225">
            <v>2016</v>
          </cell>
          <cell r="AM225" t="str">
            <v>Brasil Solair</v>
          </cell>
          <cell r="AO225" t="str">
            <v>Brasil Solair - BS240 - P3</v>
          </cell>
          <cell r="AP225" t="str">
            <v>SAJ - SUNUNO TL5K</v>
          </cell>
          <cell r="AQ225">
            <v>1</v>
          </cell>
          <cell r="AR225" t="str">
            <v/>
          </cell>
          <cell r="AS225">
            <v>132</v>
          </cell>
          <cell r="AU225" t="str">
            <v>GXD03</v>
          </cell>
          <cell r="AV225" t="str">
            <v>S232050</v>
          </cell>
          <cell r="AW225">
            <v>300</v>
          </cell>
          <cell r="AX225" t="str">
            <v>3# BT SDE</v>
          </cell>
          <cell r="AY225">
            <v>2E-3</v>
          </cell>
          <cell r="BA225" t="str">
            <v>3# CA 2 AWG</v>
          </cell>
          <cell r="BB225">
            <v>16.895283823426421</v>
          </cell>
        </row>
        <row r="226">
          <cell r="B226" t="str">
            <v>A015929395</v>
          </cell>
          <cell r="C226">
            <v>4791475</v>
          </cell>
          <cell r="D226" t="str">
            <v>ACADEMIA SOUZA BRANCO</v>
          </cell>
          <cell r="E226">
            <v>42.5</v>
          </cell>
          <cell r="F226">
            <v>42.5</v>
          </cell>
          <cell r="G226">
            <v>42333</v>
          </cell>
          <cell r="H226" t="str">
            <v>NOV</v>
          </cell>
          <cell r="I226">
            <v>2015</v>
          </cell>
          <cell r="J226">
            <v>42335</v>
          </cell>
          <cell r="K226">
            <v>42335</v>
          </cell>
          <cell r="L226" t="str">
            <v>NOV</v>
          </cell>
          <cell r="M226">
            <v>2015</v>
          </cell>
          <cell r="N226" t="str">
            <v>-</v>
          </cell>
          <cell r="O226" t="str">
            <v>CONCLUÍDO</v>
          </cell>
          <cell r="P226">
            <v>51</v>
          </cell>
          <cell r="Q226">
            <v>51</v>
          </cell>
          <cell r="R226" t="str">
            <v>Lucas M.</v>
          </cell>
          <cell r="S226" t="str">
            <v>APROVADO</v>
          </cell>
          <cell r="T226">
            <v>42386</v>
          </cell>
          <cell r="U226" t="str">
            <v>JAN</v>
          </cell>
          <cell r="V226">
            <v>2016</v>
          </cell>
          <cell r="W226" t="str">
            <v>SÃO GONÇALO</v>
          </cell>
          <cell r="X226" t="str">
            <v>NTD-010 R-0</v>
          </cell>
          <cell r="Y226" t="str">
            <v>MICRO</v>
          </cell>
          <cell r="Z226" t="str">
            <v>NÃO</v>
          </cell>
          <cell r="AA226" t="str">
            <v>BT - 3Ø</v>
          </cell>
          <cell r="AB226" t="str">
            <v>Comercial</v>
          </cell>
          <cell r="AC226" t="str">
            <v>ORDEM FINALIZADA</v>
          </cell>
          <cell r="AD226" t="str">
            <v>-22.804630</v>
          </cell>
          <cell r="AE226" t="str">
            <v>-42.980402</v>
          </cell>
          <cell r="AF226" t="str">
            <v>SIM</v>
          </cell>
          <cell r="AG226">
            <v>42452</v>
          </cell>
          <cell r="AH226" t="str">
            <v>AUTO</v>
          </cell>
          <cell r="AJ226" t="str">
            <v>30/03/2016</v>
          </cell>
          <cell r="AK226" t="str">
            <v>MAR</v>
          </cell>
          <cell r="AL226">
            <v>2016</v>
          </cell>
          <cell r="AM226" t="str">
            <v>Brasil Solair</v>
          </cell>
          <cell r="AO226" t="str">
            <v xml:space="preserve">Brasil Solair - </v>
          </cell>
          <cell r="AP226" t="str">
            <v xml:space="preserve">SAJ - </v>
          </cell>
          <cell r="AQ226">
            <v>1</v>
          </cell>
          <cell r="AR226" t="str">
            <v/>
          </cell>
          <cell r="AS226">
            <v>126</v>
          </cell>
          <cell r="AU226" t="str">
            <v>ALC12</v>
          </cell>
          <cell r="AV226" t="str">
            <v>S201990</v>
          </cell>
          <cell r="AW226">
            <v>75</v>
          </cell>
          <cell r="AX226" t="str">
            <v>3# PR 1kV 3x95(50)mm²AL</v>
          </cell>
          <cell r="AY226">
            <v>3.1100000000000003E-2</v>
          </cell>
          <cell r="BA226" t="str">
            <v>3# CA 2 AWG</v>
          </cell>
          <cell r="BB226">
            <v>2.7</v>
          </cell>
        </row>
        <row r="227">
          <cell r="B227" t="str">
            <v>A015929520</v>
          </cell>
          <cell r="C227">
            <v>3791858</v>
          </cell>
          <cell r="D227" t="str">
            <v>ESPAÇO GRILL CHURRASCARIA LTDA</v>
          </cell>
          <cell r="E227">
            <v>30</v>
          </cell>
          <cell r="F227">
            <v>30</v>
          </cell>
          <cell r="G227">
            <v>42333</v>
          </cell>
          <cell r="H227" t="str">
            <v>NOV</v>
          </cell>
          <cell r="I227">
            <v>2015</v>
          </cell>
          <cell r="J227">
            <v>42335</v>
          </cell>
          <cell r="K227">
            <v>42335</v>
          </cell>
          <cell r="L227" t="str">
            <v>NOV</v>
          </cell>
          <cell r="M227">
            <v>2015</v>
          </cell>
          <cell r="N227" t="str">
            <v>-</v>
          </cell>
          <cell r="O227" t="str">
            <v>CANCELADO</v>
          </cell>
          <cell r="P227">
            <v>53</v>
          </cell>
          <cell r="Q227">
            <v>53</v>
          </cell>
          <cell r="R227" t="str">
            <v>Mariana</v>
          </cell>
          <cell r="S227" t="str">
            <v>APROVADO</v>
          </cell>
          <cell r="T227">
            <v>42388</v>
          </cell>
          <cell r="U227" t="str">
            <v>JAN</v>
          </cell>
          <cell r="V227">
            <v>2016</v>
          </cell>
          <cell r="W227" t="str">
            <v>SÃO GONÇALO</v>
          </cell>
          <cell r="X227" t="str">
            <v>NTD-010 R-0</v>
          </cell>
          <cell r="Y227" t="str">
            <v>MICRO</v>
          </cell>
          <cell r="Z227" t="str">
            <v>NÃO</v>
          </cell>
          <cell r="AA227" t="str">
            <v>BT - 3Ø</v>
          </cell>
          <cell r="AB227" t="str">
            <v>Comercial</v>
          </cell>
          <cell r="AC227" t="str">
            <v>ORDEM FINALIZADA</v>
          </cell>
          <cell r="AD227" t="str">
            <v>-22.749861</v>
          </cell>
          <cell r="AE227" t="str">
            <v>-42.880000</v>
          </cell>
          <cell r="AF227" t="str">
            <v>NÃO</v>
          </cell>
          <cell r="AG227" t="str">
            <v/>
          </cell>
          <cell r="AJ227" t="str">
            <v>18/03/2016</v>
          </cell>
          <cell r="AK227" t="str">
            <v>MAR</v>
          </cell>
          <cell r="AL227">
            <v>2016</v>
          </cell>
          <cell r="AM227" t="str">
            <v>Brasil Solair</v>
          </cell>
          <cell r="AQ227">
            <v>1</v>
          </cell>
          <cell r="AR227" t="str">
            <v/>
          </cell>
          <cell r="AS227">
            <v>114</v>
          </cell>
          <cell r="AU227" t="str">
            <v>VDP10</v>
          </cell>
          <cell r="AV227" t="str">
            <v>SG306508</v>
          </cell>
          <cell r="AW227">
            <v>0</v>
          </cell>
          <cell r="AX227">
            <v>0</v>
          </cell>
          <cell r="AY227">
            <v>0</v>
          </cell>
          <cell r="BA227" t="str">
            <v>3# CA 2 AWG</v>
          </cell>
          <cell r="BB227">
            <v>16.035170099173232</v>
          </cell>
        </row>
        <row r="228">
          <cell r="B228" t="str">
            <v>A015929686</v>
          </cell>
          <cell r="C228">
            <v>5987805</v>
          </cell>
          <cell r="D228" t="str">
            <v>ABK CAVALCANTE DROGARIA LTDA ME</v>
          </cell>
          <cell r="E228">
            <v>7.5</v>
          </cell>
          <cell r="F228">
            <v>7.5</v>
          </cell>
          <cell r="G228">
            <v>42333</v>
          </cell>
          <cell r="H228" t="str">
            <v>NOV</v>
          </cell>
          <cell r="I228">
            <v>2015</v>
          </cell>
          <cell r="J228">
            <v>42335</v>
          </cell>
          <cell r="K228">
            <v>42335</v>
          </cell>
          <cell r="L228" t="str">
            <v>NOV</v>
          </cell>
          <cell r="M228">
            <v>2015</v>
          </cell>
          <cell r="N228" t="str">
            <v>-</v>
          </cell>
          <cell r="O228" t="str">
            <v>CONCLUÍDO</v>
          </cell>
          <cell r="P228">
            <v>53</v>
          </cell>
          <cell r="Q228">
            <v>53</v>
          </cell>
          <cell r="R228" t="str">
            <v>Mariana</v>
          </cell>
          <cell r="S228" t="str">
            <v>APROVADO</v>
          </cell>
          <cell r="T228">
            <v>42388</v>
          </cell>
          <cell r="U228" t="str">
            <v>JAN</v>
          </cell>
          <cell r="V228">
            <v>2016</v>
          </cell>
          <cell r="W228" t="str">
            <v>CABO FRIO</v>
          </cell>
          <cell r="X228" t="str">
            <v>NTD-010 R-0</v>
          </cell>
          <cell r="Y228" t="str">
            <v>MICRO</v>
          </cell>
          <cell r="Z228" t="str">
            <v>NÃO</v>
          </cell>
          <cell r="AA228" t="str">
            <v>BT - 2Ø</v>
          </cell>
          <cell r="AB228" t="str">
            <v>Comercial</v>
          </cell>
          <cell r="AC228" t="str">
            <v>ORDEM FINALIZADA</v>
          </cell>
          <cell r="AD228" t="str">
            <v>-22.870216</v>
          </cell>
          <cell r="AE228" t="str">
            <v>-42.267628</v>
          </cell>
          <cell r="AF228" t="str">
            <v>SIM</v>
          </cell>
          <cell r="AG228">
            <v>42423</v>
          </cell>
          <cell r="AH228" t="str">
            <v>AUTO</v>
          </cell>
          <cell r="AJ228" t="str">
            <v>24/02/2016</v>
          </cell>
          <cell r="AK228" t="str">
            <v>FEV</v>
          </cell>
          <cell r="AL228">
            <v>2016</v>
          </cell>
          <cell r="AM228" t="str">
            <v>Brasil Solair</v>
          </cell>
          <cell r="AO228" t="str">
            <v xml:space="preserve">Brasil Solair - </v>
          </cell>
          <cell r="AP228" t="str">
            <v xml:space="preserve">SAJ - </v>
          </cell>
          <cell r="AQ228">
            <v>1</v>
          </cell>
          <cell r="AR228" t="str">
            <v/>
          </cell>
          <cell r="AS228">
            <v>91</v>
          </cell>
          <cell r="AU228" t="str">
            <v>EAR06</v>
          </cell>
          <cell r="AV228" t="str">
            <v>AR40272</v>
          </cell>
          <cell r="AW228">
            <v>113</v>
          </cell>
          <cell r="AX228" t="str">
            <v>3# CA 2 AWG (CA 2 AWG)</v>
          </cell>
          <cell r="AY228">
            <v>0.68010000000000004</v>
          </cell>
          <cell r="BA228" t="str">
            <v>3# CA 2 AWG</v>
          </cell>
          <cell r="BB228">
            <v>22.689579189208686</v>
          </cell>
        </row>
        <row r="229">
          <cell r="B229" t="str">
            <v>A015929810</v>
          </cell>
          <cell r="C229">
            <v>6036382</v>
          </cell>
          <cell r="D229" t="str">
            <v>POSTO FULLGAS</v>
          </cell>
          <cell r="E229">
            <v>15</v>
          </cell>
          <cell r="F229">
            <v>15</v>
          </cell>
          <cell r="G229">
            <v>42333</v>
          </cell>
          <cell r="H229" t="str">
            <v>NOV</v>
          </cell>
          <cell r="I229">
            <v>2015</v>
          </cell>
          <cell r="J229">
            <v>42335</v>
          </cell>
          <cell r="K229">
            <v>42335</v>
          </cell>
          <cell r="L229" t="str">
            <v>NOV</v>
          </cell>
          <cell r="M229">
            <v>2015</v>
          </cell>
          <cell r="N229" t="str">
            <v>-</v>
          </cell>
          <cell r="O229" t="str">
            <v>CONCLUÍDO</v>
          </cell>
          <cell r="P229">
            <v>53</v>
          </cell>
          <cell r="Q229">
            <v>53</v>
          </cell>
          <cell r="R229" t="str">
            <v>Mariana</v>
          </cell>
          <cell r="S229" t="str">
            <v>APROVADO</v>
          </cell>
          <cell r="T229">
            <v>42388</v>
          </cell>
          <cell r="U229" t="str">
            <v>JAN</v>
          </cell>
          <cell r="V229">
            <v>2016</v>
          </cell>
          <cell r="W229" t="str">
            <v>SÃO GONÇALO</v>
          </cell>
          <cell r="X229" t="str">
            <v>NTD-010 R-0</v>
          </cell>
          <cell r="Y229" t="str">
            <v>MICRO</v>
          </cell>
          <cell r="Z229" t="str">
            <v>NÃO</v>
          </cell>
          <cell r="AA229" t="str">
            <v>BT - 3Ø</v>
          </cell>
          <cell r="AB229" t="str">
            <v>Comercial</v>
          </cell>
          <cell r="AC229" t="str">
            <v>ORDEM FINALIZADA</v>
          </cell>
          <cell r="AD229" t="str">
            <v>-22.792688</v>
          </cell>
          <cell r="AE229" t="str">
            <v>-43.007688</v>
          </cell>
          <cell r="AF229" t="str">
            <v>SIM</v>
          </cell>
          <cell r="AG229">
            <v>42423</v>
          </cell>
          <cell r="AH229" t="str">
            <v>AUTO</v>
          </cell>
          <cell r="AJ229" t="str">
            <v>24/02/2016</v>
          </cell>
          <cell r="AK229" t="str">
            <v>FEV</v>
          </cell>
          <cell r="AL229">
            <v>2016</v>
          </cell>
          <cell r="AM229" t="str">
            <v>Brasil Solair</v>
          </cell>
          <cell r="AO229" t="str">
            <v xml:space="preserve">Brasil Solair - </v>
          </cell>
          <cell r="AP229" t="str">
            <v xml:space="preserve">SAJ - </v>
          </cell>
          <cell r="AQ229">
            <v>1</v>
          </cell>
          <cell r="AR229" t="str">
            <v/>
          </cell>
          <cell r="AS229">
            <v>91</v>
          </cell>
          <cell r="AU229" t="str">
            <v>GXD08</v>
          </cell>
          <cell r="AV229" t="str">
            <v>S201182</v>
          </cell>
          <cell r="AW229">
            <v>45</v>
          </cell>
          <cell r="AX229" t="str">
            <v>3# PR 1kV 3x50(50)mm²AL</v>
          </cell>
          <cell r="AY229">
            <v>9.6000000000000002E-2</v>
          </cell>
          <cell r="BA229" t="str">
            <v>3# CA 2 AWG</v>
          </cell>
          <cell r="BB229">
            <v>15.880570485398751</v>
          </cell>
        </row>
        <row r="230">
          <cell r="B230" t="str">
            <v>A015422720</v>
          </cell>
          <cell r="C230">
            <v>5649892</v>
          </cell>
          <cell r="D230" t="str">
            <v>MARCOS ROSSI</v>
          </cell>
          <cell r="E230">
            <v>3</v>
          </cell>
          <cell r="F230" t="str">
            <v>0</v>
          </cell>
          <cell r="G230">
            <v>42255</v>
          </cell>
          <cell r="H230" t="str">
            <v>SET</v>
          </cell>
          <cell r="I230">
            <v>2015</v>
          </cell>
          <cell r="J230">
            <v>42335</v>
          </cell>
          <cell r="K230">
            <v>42335</v>
          </cell>
          <cell r="L230" t="str">
            <v>NOV</v>
          </cell>
          <cell r="M230">
            <v>2015</v>
          </cell>
          <cell r="N230" t="str">
            <v>-</v>
          </cell>
          <cell r="O230" t="str">
            <v>CONCLUÍDO</v>
          </cell>
          <cell r="P230">
            <v>3</v>
          </cell>
          <cell r="Q230">
            <v>81</v>
          </cell>
          <cell r="R230" t="str">
            <v>Lucas M.</v>
          </cell>
          <cell r="S230" t="str">
            <v>REPROVADO</v>
          </cell>
          <cell r="T230">
            <v>42338</v>
          </cell>
          <cell r="U230" t="str">
            <v>NOV</v>
          </cell>
          <cell r="V230">
            <v>2015</v>
          </cell>
          <cell r="W230" t="str">
            <v>CABO FRIO</v>
          </cell>
          <cell r="X230" t="str">
            <v>NTD-010 R-0</v>
          </cell>
          <cell r="Y230" t="str">
            <v>MICRO</v>
          </cell>
          <cell r="Z230" t="str">
            <v>NÃO</v>
          </cell>
          <cell r="AA230" t="str">
            <v>BT - 3Ø</v>
          </cell>
          <cell r="AB230" t="str">
            <v>Residencial</v>
          </cell>
          <cell r="AC230" t="str">
            <v>ORDEM FINALIZADA</v>
          </cell>
          <cell r="AD230" t="str">
            <v>-22.755252</v>
          </cell>
          <cell r="AE230" t="str">
            <v>-41.892452</v>
          </cell>
          <cell r="AF230" t="str">
            <v>NÃO</v>
          </cell>
          <cell r="AH230" t="str">
            <v>AUTO</v>
          </cell>
          <cell r="AJ230" t="str">
            <v>01/07/2016</v>
          </cell>
          <cell r="AK230" t="str">
            <v>JUL</v>
          </cell>
          <cell r="AL230">
            <v>2016</v>
          </cell>
          <cell r="AM230" t="str">
            <v>Ivotec</v>
          </cell>
          <cell r="AO230" t="str">
            <v>ISTAR SOLAR - Is 4000p</v>
          </cell>
          <cell r="AP230" t="str">
            <v>ABB - PVI-3,0</v>
          </cell>
          <cell r="AQ230">
            <v>3</v>
          </cell>
          <cell r="AR230" t="str">
            <v/>
          </cell>
          <cell r="AS230">
            <v>297</v>
          </cell>
          <cell r="AU230" t="str">
            <v>BUZ02</v>
          </cell>
          <cell r="AV230" t="str">
            <v>CF49978</v>
          </cell>
          <cell r="AW230">
            <v>113</v>
          </cell>
          <cell r="AX230" t="str">
            <v>3# PR 1kV 3x95(50)mm²AL</v>
          </cell>
          <cell r="AY230">
            <v>0.3881</v>
          </cell>
          <cell r="BA230" t="str">
            <v>3# COMP 185</v>
          </cell>
          <cell r="BB230">
            <v>4.0321051649656363</v>
          </cell>
        </row>
        <row r="231">
          <cell r="B231" t="str">
            <v>A015952442</v>
          </cell>
          <cell r="C231">
            <v>4352080</v>
          </cell>
          <cell r="D231" t="str">
            <v>MAZ ELETRICA FERRAGENS PINTURA LTDA</v>
          </cell>
          <cell r="E231">
            <v>7.2</v>
          </cell>
          <cell r="F231">
            <v>7.2</v>
          </cell>
          <cell r="G231">
            <v>42335</v>
          </cell>
          <cell r="H231" t="str">
            <v>NOV</v>
          </cell>
          <cell r="I231">
            <v>2015</v>
          </cell>
          <cell r="J231">
            <v>42335</v>
          </cell>
          <cell r="K231">
            <v>42335</v>
          </cell>
          <cell r="L231" t="str">
            <v>NOV</v>
          </cell>
          <cell r="M231">
            <v>2015</v>
          </cell>
          <cell r="N231" t="str">
            <v>-</v>
          </cell>
          <cell r="O231" t="str">
            <v>CONCLUÍDO</v>
          </cell>
          <cell r="P231">
            <v>0</v>
          </cell>
          <cell r="Q231">
            <v>0</v>
          </cell>
          <cell r="R231" t="str">
            <v>Lucas M.</v>
          </cell>
          <cell r="S231" t="str">
            <v>APROVADO</v>
          </cell>
          <cell r="T231">
            <v>42335</v>
          </cell>
          <cell r="U231" t="str">
            <v>NOV</v>
          </cell>
          <cell r="V231">
            <v>2015</v>
          </cell>
          <cell r="W231" t="str">
            <v>NITERÓI</v>
          </cell>
          <cell r="X231" t="str">
            <v>NTD-010 R-0</v>
          </cell>
          <cell r="Y231" t="str">
            <v>MICRO</v>
          </cell>
          <cell r="Z231" t="str">
            <v>NÃO</v>
          </cell>
          <cell r="AA231" t="str">
            <v>BT - 2Ø</v>
          </cell>
          <cell r="AB231" t="str">
            <v>Comercial</v>
          </cell>
          <cell r="AC231" t="str">
            <v>ORDEM FINALIZADA</v>
          </cell>
          <cell r="AD231" t="str">
            <v>-22.913908</v>
          </cell>
          <cell r="AE231" t="str">
            <v>-42.845197</v>
          </cell>
          <cell r="AF231" t="str">
            <v>SIM</v>
          </cell>
          <cell r="AG231">
            <v>42346</v>
          </cell>
          <cell r="AH231" t="str">
            <v>AUTO</v>
          </cell>
          <cell r="AJ231" t="str">
            <v>21/12/2015</v>
          </cell>
          <cell r="AK231" t="str">
            <v>DEZ</v>
          </cell>
          <cell r="AL231">
            <v>2015</v>
          </cell>
          <cell r="AM231" t="str">
            <v>Brasil Solair</v>
          </cell>
          <cell r="AN231" t="str">
            <v>Ordem em substituição da A015047804 que foi erroneamente cancelada.</v>
          </cell>
          <cell r="AQ231">
            <v>1</v>
          </cell>
          <cell r="AR231" t="str">
            <v/>
          </cell>
          <cell r="AS231">
            <v>24</v>
          </cell>
          <cell r="AU231" t="str">
            <v>MAR01</v>
          </cell>
          <cell r="AV231" t="str">
            <v>NI39721</v>
          </cell>
          <cell r="AW231" t="str">
            <v/>
          </cell>
          <cell r="AX231" t="str">
            <v>3# PR 1kV 3x50(50)mm²AL</v>
          </cell>
          <cell r="AY231">
            <v>0.53900000000000003</v>
          </cell>
          <cell r="BA231" t="str">
            <v>3# CA 2 AWG</v>
          </cell>
          <cell r="BB231">
            <v>4.88</v>
          </cell>
        </row>
        <row r="232">
          <cell r="B232">
            <v>13142796</v>
          </cell>
          <cell r="C232">
            <v>2993486</v>
          </cell>
          <cell r="D232" t="str">
            <v>ARI TEIXEIRA ROCHA</v>
          </cell>
          <cell r="E232">
            <v>18.72</v>
          </cell>
          <cell r="F232">
            <v>18.72</v>
          </cell>
          <cell r="G232">
            <v>42338</v>
          </cell>
          <cell r="H232" t="str">
            <v>NOV</v>
          </cell>
          <cell r="I232">
            <v>2015</v>
          </cell>
          <cell r="J232">
            <v>42338</v>
          </cell>
          <cell r="K232">
            <v>42338</v>
          </cell>
          <cell r="L232" t="str">
            <v>NOV</v>
          </cell>
          <cell r="M232">
            <v>2015</v>
          </cell>
          <cell r="N232" t="str">
            <v>-</v>
          </cell>
          <cell r="O232" t="str">
            <v>CONCLUÍDO</v>
          </cell>
          <cell r="P232">
            <v>50</v>
          </cell>
          <cell r="Q232">
            <v>50</v>
          </cell>
          <cell r="R232" t="str">
            <v>Mariana</v>
          </cell>
          <cell r="S232" t="str">
            <v>APROVADO</v>
          </cell>
          <cell r="T232">
            <v>42388</v>
          </cell>
          <cell r="U232" t="str">
            <v>JAN</v>
          </cell>
          <cell r="V232">
            <v>2016</v>
          </cell>
          <cell r="W232" t="str">
            <v>ANGRA</v>
          </cell>
          <cell r="X232" t="str">
            <v>NTD-010 R-0</v>
          </cell>
          <cell r="Y232" t="str">
            <v>MICRO</v>
          </cell>
          <cell r="Z232" t="str">
            <v>NÃO</v>
          </cell>
          <cell r="AA232" t="str">
            <v>MT</v>
          </cell>
          <cell r="AB232" t="str">
            <v>Residencial</v>
          </cell>
          <cell r="AC232" t="str">
            <v>ORDEM FINALIZADA</v>
          </cell>
          <cell r="AD232" t="str">
            <v>-22.940461</v>
          </cell>
          <cell r="AE232" t="str">
            <v>-44.075479</v>
          </cell>
          <cell r="AF232" t="str">
            <v>SIM</v>
          </cell>
          <cell r="AG232">
            <v>42452</v>
          </cell>
          <cell r="AJ232">
            <v>42459</v>
          </cell>
          <cell r="AK232" t="str">
            <v>MAR</v>
          </cell>
          <cell r="AL232">
            <v>2016</v>
          </cell>
          <cell r="AM232" t="str">
            <v>Solar Grid</v>
          </cell>
          <cell r="AQ232">
            <v>1</v>
          </cell>
          <cell r="AR232" t="str">
            <v/>
          </cell>
          <cell r="AS232">
            <v>121</v>
          </cell>
          <cell r="AU232" t="str">
            <v>MUR04</v>
          </cell>
          <cell r="AV232" t="str">
            <v>U79070</v>
          </cell>
          <cell r="AW232">
            <v>113</v>
          </cell>
          <cell r="AX232">
            <v>0</v>
          </cell>
          <cell r="AY232">
            <v>0</v>
          </cell>
          <cell r="BA232" t="str">
            <v>COMP 185</v>
          </cell>
          <cell r="BB232">
            <v>6.79</v>
          </cell>
        </row>
        <row r="233">
          <cell r="B233" t="str">
            <v>A015944093</v>
          </cell>
          <cell r="C233">
            <v>5438604</v>
          </cell>
          <cell r="D233" t="str">
            <v>MONICA PESSANHA DOS SANTOS</v>
          </cell>
          <cell r="E233">
            <v>2.7</v>
          </cell>
          <cell r="F233">
            <v>2.7</v>
          </cell>
          <cell r="G233">
            <v>42334</v>
          </cell>
          <cell r="H233" t="str">
            <v>NOV</v>
          </cell>
          <cell r="I233">
            <v>2015</v>
          </cell>
          <cell r="J233">
            <v>42338</v>
          </cell>
          <cell r="K233">
            <v>42338</v>
          </cell>
          <cell r="L233" t="str">
            <v>NOV</v>
          </cell>
          <cell r="M233">
            <v>2015</v>
          </cell>
          <cell r="N233" t="str">
            <v>-</v>
          </cell>
          <cell r="O233" t="str">
            <v>CONCLUÍDO</v>
          </cell>
          <cell r="P233">
            <v>51</v>
          </cell>
          <cell r="Q233">
            <v>51</v>
          </cell>
          <cell r="R233" t="str">
            <v>Mariana</v>
          </cell>
          <cell r="S233" t="str">
            <v>APROVADO</v>
          </cell>
          <cell r="T233">
            <v>42389</v>
          </cell>
          <cell r="U233" t="str">
            <v>JAN</v>
          </cell>
          <cell r="V233">
            <v>2016</v>
          </cell>
          <cell r="W233" t="str">
            <v>CAMPOS</v>
          </cell>
          <cell r="X233" t="str">
            <v>NTD-010 R-0</v>
          </cell>
          <cell r="Y233" t="str">
            <v>MICRO</v>
          </cell>
          <cell r="Z233" t="str">
            <v>NÃO</v>
          </cell>
          <cell r="AA233" t="str">
            <v>BT - 2Ø</v>
          </cell>
          <cell r="AB233" t="str">
            <v>Residencial</v>
          </cell>
          <cell r="AC233" t="str">
            <v>ORDEM FINALIZADA</v>
          </cell>
          <cell r="AD233" t="str">
            <v>-22.016959</v>
          </cell>
          <cell r="AE233" t="str">
            <v>-41.003915</v>
          </cell>
          <cell r="AF233" t="str">
            <v>SIM</v>
          </cell>
          <cell r="AG233">
            <v>42418</v>
          </cell>
          <cell r="AH233" t="str">
            <v>AUTO REM</v>
          </cell>
          <cell r="AI233" t="str">
            <v>5438604 / 5024025</v>
          </cell>
          <cell r="AJ233" t="str">
            <v>19/02/2016</v>
          </cell>
          <cell r="AK233" t="str">
            <v>FEV</v>
          </cell>
          <cell r="AL233">
            <v>2016</v>
          </cell>
          <cell r="AM233" t="str">
            <v>Power Sun</v>
          </cell>
          <cell r="AO233" t="str">
            <v xml:space="preserve">Sun Edison - </v>
          </cell>
          <cell r="AP233" t="str">
            <v>FRONIUS - GALVO 2.5-1</v>
          </cell>
          <cell r="AQ233">
            <v>1</v>
          </cell>
          <cell r="AR233" t="str">
            <v/>
          </cell>
          <cell r="AS233">
            <v>85</v>
          </cell>
          <cell r="AU233" t="str">
            <v>FAR01</v>
          </cell>
          <cell r="AV233" t="str">
            <v>C352248</v>
          </cell>
          <cell r="AW233">
            <v>30</v>
          </cell>
          <cell r="AX233" t="str">
            <v>3# PR 1kV 3x35(35)mm²CU</v>
          </cell>
          <cell r="AY233">
            <v>0.32300000000000001</v>
          </cell>
          <cell r="BA233" t="str">
            <v>3# CU 25 mm²</v>
          </cell>
          <cell r="BB233">
            <v>7.1020117813444399</v>
          </cell>
        </row>
        <row r="234">
          <cell r="B234" t="str">
            <v>A015353391</v>
          </cell>
          <cell r="C234">
            <v>2264043</v>
          </cell>
          <cell r="D234" t="str">
            <v>NEWTON CLEY COSTA DA SILVA</v>
          </cell>
          <cell r="E234">
            <v>2</v>
          </cell>
          <cell r="F234">
            <v>2</v>
          </cell>
          <cell r="G234">
            <v>42242</v>
          </cell>
          <cell r="H234" t="str">
            <v>AGO</v>
          </cell>
          <cell r="I234">
            <v>2015</v>
          </cell>
          <cell r="J234">
            <v>42338</v>
          </cell>
          <cell r="K234">
            <v>42338</v>
          </cell>
          <cell r="L234" t="str">
            <v>NOV</v>
          </cell>
          <cell r="M234">
            <v>2015</v>
          </cell>
          <cell r="N234" t="str">
            <v>-</v>
          </cell>
          <cell r="O234" t="str">
            <v>CONCLUÍDO</v>
          </cell>
          <cell r="P234">
            <v>60</v>
          </cell>
          <cell r="Q234">
            <v>103</v>
          </cell>
          <cell r="R234" t="str">
            <v>Mariana</v>
          </cell>
          <cell r="S234" t="str">
            <v>APROVADO</v>
          </cell>
          <cell r="T234">
            <v>42398</v>
          </cell>
          <cell r="U234" t="str">
            <v>JAN</v>
          </cell>
          <cell r="V234">
            <v>2016</v>
          </cell>
          <cell r="W234" t="str">
            <v>CABO FRIO</v>
          </cell>
          <cell r="X234" t="str">
            <v>NTD-010 R-0</v>
          </cell>
          <cell r="Y234" t="str">
            <v>MICRO</v>
          </cell>
          <cell r="Z234" t="str">
            <v>NÃO</v>
          </cell>
          <cell r="AA234" t="str">
            <v>BT - 2Ø</v>
          </cell>
          <cell r="AB234" t="str">
            <v>Rural</v>
          </cell>
          <cell r="AC234" t="str">
            <v>ORDEM FINALIZADA</v>
          </cell>
          <cell r="AD234" t="str">
            <v>-22.791516</v>
          </cell>
          <cell r="AE234" t="str">
            <v>-41.951302</v>
          </cell>
          <cell r="AF234" t="str">
            <v>SIM</v>
          </cell>
          <cell r="AG234">
            <v>42444</v>
          </cell>
          <cell r="AH234" t="str">
            <v>AUTO</v>
          </cell>
          <cell r="AJ234" t="str">
            <v>18/03/2016</v>
          </cell>
          <cell r="AK234" t="str">
            <v>MAR</v>
          </cell>
          <cell r="AL234">
            <v>2016</v>
          </cell>
          <cell r="AM234" t="str">
            <v>Ivonei de Oliveira</v>
          </cell>
          <cell r="AO234" t="str">
            <v xml:space="preserve">YINGLI - </v>
          </cell>
          <cell r="AP234" t="str">
            <v xml:space="preserve">ABB - </v>
          </cell>
          <cell r="AQ234">
            <v>3</v>
          </cell>
          <cell r="AR234" t="str">
            <v/>
          </cell>
          <cell r="AS234">
            <v>205</v>
          </cell>
          <cell r="AU234" t="str">
            <v>BUZ04</v>
          </cell>
          <cell r="AV234" t="str">
            <v>F631945</v>
          </cell>
          <cell r="AW234">
            <v>10</v>
          </cell>
          <cell r="AX234" t="str">
            <v>2# TRIPLEX 35 mm²</v>
          </cell>
          <cell r="AY234">
            <v>0.125</v>
          </cell>
          <cell r="BA234" t="str">
            <v>3# CU 35 mm²</v>
          </cell>
          <cell r="BB234">
            <v>13.648937330374796</v>
          </cell>
        </row>
        <row r="235">
          <cell r="B235" t="str">
            <v>A015457846</v>
          </cell>
          <cell r="C235">
            <v>3277964</v>
          </cell>
          <cell r="D235" t="str">
            <v>HOTEL IMBUI TERE LTDA ME</v>
          </cell>
          <cell r="E235">
            <v>7</v>
          </cell>
          <cell r="F235">
            <v>7</v>
          </cell>
          <cell r="G235">
            <v>42261</v>
          </cell>
          <cell r="H235" t="str">
            <v>SET</v>
          </cell>
          <cell r="I235">
            <v>2015</v>
          </cell>
          <cell r="J235">
            <v>42339</v>
          </cell>
          <cell r="K235">
            <v>42339</v>
          </cell>
          <cell r="L235" t="str">
            <v>DEZ</v>
          </cell>
          <cell r="M235">
            <v>2015</v>
          </cell>
          <cell r="N235" t="str">
            <v>-</v>
          </cell>
          <cell r="O235" t="str">
            <v>CONCLUÍDO</v>
          </cell>
          <cell r="P235">
            <v>2</v>
          </cell>
          <cell r="Q235">
            <v>39</v>
          </cell>
          <cell r="R235" t="str">
            <v>Lucas M.</v>
          </cell>
          <cell r="S235" t="str">
            <v>APROVADO</v>
          </cell>
          <cell r="T235">
            <v>42341</v>
          </cell>
          <cell r="U235" t="str">
            <v>DEZ</v>
          </cell>
          <cell r="V235">
            <v>2015</v>
          </cell>
          <cell r="W235" t="str">
            <v>TERESÓPOLIS</v>
          </cell>
          <cell r="X235" t="str">
            <v>NTD-010 R-0</v>
          </cell>
          <cell r="Y235" t="str">
            <v>MICRO</v>
          </cell>
          <cell r="Z235" t="str">
            <v>NÃO</v>
          </cell>
          <cell r="AA235" t="str">
            <v>BT - 3Ø</v>
          </cell>
          <cell r="AB235" t="str">
            <v>Comercial</v>
          </cell>
          <cell r="AC235" t="str">
            <v>ORDEM FINALIZADA</v>
          </cell>
          <cell r="AD235" t="str">
            <v>-22.391882</v>
          </cell>
          <cell r="AE235" t="str">
            <v>-42.983348</v>
          </cell>
          <cell r="AF235" t="str">
            <v>SIM</v>
          </cell>
          <cell r="AG235">
            <v>42374</v>
          </cell>
          <cell r="AH235" t="str">
            <v>AUTO</v>
          </cell>
          <cell r="AJ235" t="str">
            <v>06/01/2016</v>
          </cell>
          <cell r="AK235" t="str">
            <v>JAN</v>
          </cell>
          <cell r="AL235">
            <v>2016</v>
          </cell>
          <cell r="AM235" t="str">
            <v>Energia pura</v>
          </cell>
          <cell r="AO235" t="str">
            <v xml:space="preserve">YINGLI - </v>
          </cell>
          <cell r="AP235" t="str">
            <v>SMA - SMC 7000HV</v>
          </cell>
          <cell r="AQ235">
            <v>2</v>
          </cell>
          <cell r="AR235" t="str">
            <v/>
          </cell>
          <cell r="AS235">
            <v>114</v>
          </cell>
          <cell r="AU235" t="str">
            <v>TRB03</v>
          </cell>
          <cell r="AV235" t="str">
            <v>TE60967</v>
          </cell>
          <cell r="AW235">
            <v>75</v>
          </cell>
          <cell r="AX235" t="str">
            <v>3# CA 2 AWG (CA 4 AWG)</v>
          </cell>
          <cell r="AY235">
            <v>0.51600000000000001</v>
          </cell>
          <cell r="BA235" t="str">
            <v>3# CA 4 AWG</v>
          </cell>
          <cell r="BB235">
            <v>20.21745774609121</v>
          </cell>
        </row>
        <row r="236">
          <cell r="B236" t="str">
            <v>A015983716</v>
          </cell>
          <cell r="C236">
            <v>2372616</v>
          </cell>
          <cell r="D236" t="str">
            <v>CLAUDIA RITA MACHADO VALENTE</v>
          </cell>
          <cell r="E236">
            <v>3.9</v>
          </cell>
          <cell r="F236">
            <v>3.9</v>
          </cell>
          <cell r="G236">
            <v>42340</v>
          </cell>
          <cell r="H236" t="str">
            <v>DEZ</v>
          </cell>
          <cell r="I236">
            <v>2015</v>
          </cell>
          <cell r="J236">
            <v>42340</v>
          </cell>
          <cell r="K236">
            <v>42340</v>
          </cell>
          <cell r="L236" t="str">
            <v>DEZ</v>
          </cell>
          <cell r="M236">
            <v>2015</v>
          </cell>
          <cell r="N236" t="str">
            <v>-</v>
          </cell>
          <cell r="O236" t="str">
            <v>CONCLUÍDO</v>
          </cell>
          <cell r="P236">
            <v>46</v>
          </cell>
          <cell r="Q236">
            <v>46</v>
          </cell>
          <cell r="R236" t="str">
            <v>Lucas M.</v>
          </cell>
          <cell r="S236" t="str">
            <v>APROVADO</v>
          </cell>
          <cell r="T236">
            <v>42386</v>
          </cell>
          <cell r="U236" t="str">
            <v>JAN</v>
          </cell>
          <cell r="V236">
            <v>2016</v>
          </cell>
          <cell r="W236" t="str">
            <v>RESENDE</v>
          </cell>
          <cell r="X236" t="str">
            <v>NTD-010 R-0</v>
          </cell>
          <cell r="Y236" t="str">
            <v>MICRO</v>
          </cell>
          <cell r="Z236" t="str">
            <v>NÃO</v>
          </cell>
          <cell r="AA236" t="str">
            <v>BT - 1Ø</v>
          </cell>
          <cell r="AB236" t="str">
            <v>Residencial</v>
          </cell>
          <cell r="AC236" t="str">
            <v>ORDEM FINALIZADA</v>
          </cell>
          <cell r="AD236" t="str">
            <v>-22.481455</v>
          </cell>
          <cell r="AE236" t="str">
            <v>-44.460147</v>
          </cell>
          <cell r="AF236" t="str">
            <v>SIM</v>
          </cell>
          <cell r="AG236">
            <v>42496</v>
          </cell>
          <cell r="AH236" t="str">
            <v>AUTO</v>
          </cell>
          <cell r="AJ236" t="str">
            <v>09/05/2016</v>
          </cell>
          <cell r="AK236" t="str">
            <v>MAI</v>
          </cell>
          <cell r="AL236">
            <v>2016</v>
          </cell>
          <cell r="AM236" t="str">
            <v>Araxá</v>
          </cell>
          <cell r="AO236" t="str">
            <v>SunEdison - F325BzC</v>
          </cell>
          <cell r="AP236" t="str">
            <v>Fronius - IG PLUS 50V-1</v>
          </cell>
          <cell r="AQ236">
            <v>1</v>
          </cell>
          <cell r="AR236" t="str">
            <v/>
          </cell>
          <cell r="AS236">
            <v>159</v>
          </cell>
          <cell r="AU236" t="str">
            <v>RSD03</v>
          </cell>
          <cell r="AV236" t="str">
            <v>01006</v>
          </cell>
          <cell r="AW236">
            <v>75</v>
          </cell>
          <cell r="AX236" t="str">
            <v>3# PR 1kV 3x150(70)mm²AL</v>
          </cell>
          <cell r="AY236">
            <v>0.66</v>
          </cell>
          <cell r="BA236" t="str">
            <v>3# CA 2 AWG</v>
          </cell>
          <cell r="BB236">
            <v>4</v>
          </cell>
        </row>
        <row r="237">
          <cell r="B237" t="str">
            <v>A015950539</v>
          </cell>
          <cell r="C237">
            <v>6020481</v>
          </cell>
          <cell r="D237" t="str">
            <v>MARCIA ALVES BARRETO</v>
          </cell>
          <cell r="E237">
            <v>4.75</v>
          </cell>
          <cell r="F237">
            <v>4.75</v>
          </cell>
          <cell r="G237">
            <v>42335</v>
          </cell>
          <cell r="H237" t="str">
            <v>NOV</v>
          </cell>
          <cell r="I237">
            <v>2015</v>
          </cell>
          <cell r="J237">
            <v>42345</v>
          </cell>
          <cell r="K237">
            <v>42345</v>
          </cell>
          <cell r="L237" t="str">
            <v>DEZ</v>
          </cell>
          <cell r="M237">
            <v>2015</v>
          </cell>
          <cell r="N237" t="str">
            <v>-</v>
          </cell>
          <cell r="O237" t="str">
            <v>CONCLUÍDO</v>
          </cell>
          <cell r="P237">
            <v>23</v>
          </cell>
          <cell r="Q237">
            <v>23</v>
          </cell>
          <cell r="R237" t="str">
            <v>Lucas M.</v>
          </cell>
          <cell r="S237" t="str">
            <v>APROVADO</v>
          </cell>
          <cell r="T237">
            <v>42368</v>
          </cell>
          <cell r="U237" t="str">
            <v>DEZ</v>
          </cell>
          <cell r="V237">
            <v>2015</v>
          </cell>
          <cell r="W237" t="str">
            <v>RESENDE</v>
          </cell>
          <cell r="X237" t="str">
            <v>NTD-010 R-0</v>
          </cell>
          <cell r="Y237" t="str">
            <v>MICRO</v>
          </cell>
          <cell r="Z237" t="str">
            <v>NÃO</v>
          </cell>
          <cell r="AA237" t="str">
            <v>BT - 3Ø</v>
          </cell>
          <cell r="AB237" t="str">
            <v>Residencial</v>
          </cell>
          <cell r="AC237" t="str">
            <v>ORDEM FINALIZADA</v>
          </cell>
          <cell r="AD237" t="str">
            <v>-22.471722</v>
          </cell>
          <cell r="AE237" t="str">
            <v>-44.459388</v>
          </cell>
          <cell r="AF237" t="str">
            <v>SIM</v>
          </cell>
          <cell r="AG237">
            <v>42431</v>
          </cell>
          <cell r="AH237" t="str">
            <v>AUTO</v>
          </cell>
          <cell r="AJ237" t="str">
            <v>07/03/2016</v>
          </cell>
          <cell r="AK237" t="str">
            <v>MAR</v>
          </cell>
          <cell r="AL237">
            <v>2016</v>
          </cell>
          <cell r="AM237" t="str">
            <v>Solar Energy do Brasil</v>
          </cell>
          <cell r="AO237" t="str">
            <v xml:space="preserve">YINGLI - </v>
          </cell>
          <cell r="AP237" t="str">
            <v>SOLAR ENERGY - SE-TL5K</v>
          </cell>
          <cell r="AQ237">
            <v>1</v>
          </cell>
          <cell r="AR237" t="str">
            <v/>
          </cell>
          <cell r="AS237">
            <v>101</v>
          </cell>
          <cell r="AU237" t="str">
            <v>RSD02</v>
          </cell>
          <cell r="AV237" t="str">
            <v>70531</v>
          </cell>
          <cell r="AW237">
            <v>113</v>
          </cell>
          <cell r="AX237" t="str">
            <v>3# CA 1/0 AWG (CA 2 AWG)</v>
          </cell>
          <cell r="AY237">
            <v>0.3881</v>
          </cell>
          <cell r="BA237" t="str">
            <v>3# CA 2 AWG</v>
          </cell>
          <cell r="BB237">
            <v>1</v>
          </cell>
        </row>
        <row r="238">
          <cell r="B238" t="str">
            <v>A015945082</v>
          </cell>
          <cell r="C238">
            <v>6064753</v>
          </cell>
          <cell r="D238" t="str">
            <v>WALLACE MARINS COSTA</v>
          </cell>
          <cell r="E238">
            <v>2.5</v>
          </cell>
          <cell r="F238">
            <v>2.5</v>
          </cell>
          <cell r="G238">
            <v>42334</v>
          </cell>
          <cell r="H238" t="str">
            <v>NOV</v>
          </cell>
          <cell r="I238">
            <v>2015</v>
          </cell>
          <cell r="J238">
            <v>42345</v>
          </cell>
          <cell r="K238">
            <v>42345</v>
          </cell>
          <cell r="L238" t="str">
            <v>DEZ</v>
          </cell>
          <cell r="M238">
            <v>2015</v>
          </cell>
          <cell r="N238" t="str">
            <v>-</v>
          </cell>
          <cell r="O238" t="str">
            <v>CONCLUÍDO</v>
          </cell>
          <cell r="P238">
            <v>23</v>
          </cell>
          <cell r="Q238">
            <v>23</v>
          </cell>
          <cell r="R238" t="str">
            <v>Lucas M.</v>
          </cell>
          <cell r="S238" t="str">
            <v>APROVADO</v>
          </cell>
          <cell r="T238">
            <v>42368</v>
          </cell>
          <cell r="U238" t="str">
            <v>DEZ</v>
          </cell>
          <cell r="V238">
            <v>2015</v>
          </cell>
          <cell r="W238" t="str">
            <v>SÃO GONÇALO</v>
          </cell>
          <cell r="X238" t="str">
            <v>NTD-010 R-0</v>
          </cell>
          <cell r="Y238" t="str">
            <v>MICRO</v>
          </cell>
          <cell r="Z238" t="str">
            <v>NÃO</v>
          </cell>
          <cell r="AA238" t="str">
            <v>BT - 3Ø</v>
          </cell>
          <cell r="AB238" t="str">
            <v>Residencial</v>
          </cell>
          <cell r="AC238" t="str">
            <v>ORDEM FINALIZADA</v>
          </cell>
          <cell r="AD238" t="str">
            <v>-22.832361</v>
          </cell>
          <cell r="AE238" t="str">
            <v>-43.084472</v>
          </cell>
          <cell r="AF238" t="str">
            <v>SIM</v>
          </cell>
          <cell r="AG238">
            <v>42418</v>
          </cell>
          <cell r="AH238" t="str">
            <v>AUTO</v>
          </cell>
          <cell r="AJ238" t="str">
            <v>26/02/2016</v>
          </cell>
          <cell r="AK238" t="str">
            <v>FEV</v>
          </cell>
          <cell r="AL238">
            <v>2016</v>
          </cell>
          <cell r="AM238" t="str">
            <v>Solar Grid</v>
          </cell>
          <cell r="AO238" t="str">
            <v xml:space="preserve">Canadian Solar - </v>
          </cell>
          <cell r="AP238" t="str">
            <v>FRONIUS - GALVO 2.5-1</v>
          </cell>
          <cell r="AQ238">
            <v>1</v>
          </cell>
          <cell r="AR238" t="str">
            <v/>
          </cell>
          <cell r="AS238">
            <v>92</v>
          </cell>
          <cell r="AU238" t="str">
            <v>GRD14</v>
          </cell>
          <cell r="AV238" t="str">
            <v>S240286</v>
          </cell>
          <cell r="AW238">
            <v>30</v>
          </cell>
          <cell r="AX238" t="str">
            <v>PR 1KV 3X95(50)MM²ALCPEXT</v>
          </cell>
          <cell r="AY238">
            <v>9.0999999999999998E-2</v>
          </cell>
          <cell r="BA238" t="str">
            <v>3# CA 2 AWG</v>
          </cell>
          <cell r="BB238">
            <v>4.2676855288124482</v>
          </cell>
        </row>
        <row r="239">
          <cell r="B239" t="str">
            <v>A015961557</v>
          </cell>
          <cell r="C239">
            <v>413315</v>
          </cell>
          <cell r="D239" t="str">
            <v>HELCIO CAPUCCI BASTOS</v>
          </cell>
          <cell r="E239">
            <v>2</v>
          </cell>
          <cell r="F239">
            <v>2</v>
          </cell>
          <cell r="G239">
            <v>42338</v>
          </cell>
          <cell r="H239" t="str">
            <v>NOV</v>
          </cell>
          <cell r="I239">
            <v>2015</v>
          </cell>
          <cell r="J239">
            <v>42345</v>
          </cell>
          <cell r="K239">
            <v>42345</v>
          </cell>
          <cell r="L239" t="str">
            <v>DEZ</v>
          </cell>
          <cell r="M239">
            <v>2015</v>
          </cell>
          <cell r="N239" t="str">
            <v>-</v>
          </cell>
          <cell r="O239" t="str">
            <v>CONCLUÍDO</v>
          </cell>
          <cell r="P239">
            <v>49</v>
          </cell>
          <cell r="Q239">
            <v>49</v>
          </cell>
          <cell r="R239" t="str">
            <v>Lucas M.</v>
          </cell>
          <cell r="S239" t="str">
            <v>APROVADO</v>
          </cell>
          <cell r="T239">
            <v>42394</v>
          </cell>
          <cell r="U239" t="str">
            <v>JAN</v>
          </cell>
          <cell r="V239">
            <v>2016</v>
          </cell>
          <cell r="W239" t="str">
            <v>TERESÓPOLIS</v>
          </cell>
          <cell r="X239" t="str">
            <v>NTD-010 R-0</v>
          </cell>
          <cell r="Y239" t="str">
            <v>MICRO</v>
          </cell>
          <cell r="Z239" t="str">
            <v>NÃO</v>
          </cell>
          <cell r="AA239" t="str">
            <v>BT - 3Ø</v>
          </cell>
          <cell r="AB239" t="str">
            <v>Residencial</v>
          </cell>
          <cell r="AC239" t="str">
            <v>ORDEM FINALIZADA</v>
          </cell>
          <cell r="AD239" t="str">
            <v>-22.441233</v>
          </cell>
          <cell r="AE239" t="str">
            <v>-42.989972</v>
          </cell>
          <cell r="AF239" t="str">
            <v>AMPLIAÇÃO</v>
          </cell>
          <cell r="AG239">
            <v>42548</v>
          </cell>
          <cell r="AH239" t="str">
            <v>AUTO</v>
          </cell>
          <cell r="AJ239" t="str">
            <v>27/06/2016</v>
          </cell>
          <cell r="AK239" t="str">
            <v>JUN</v>
          </cell>
          <cell r="AL239">
            <v>2016</v>
          </cell>
          <cell r="AM239" t="str">
            <v>Hélcio C Bastos</v>
          </cell>
          <cell r="AN239" t="str">
            <v>Ampliação</v>
          </cell>
          <cell r="AO239" t="str">
            <v>YINGLI - YL250P - 29B</v>
          </cell>
          <cell r="AP239" t="str">
            <v>Omniksol - 2.0K - TL</v>
          </cell>
          <cell r="AQ239">
            <v>1</v>
          </cell>
          <cell r="AR239" t="str">
            <v/>
          </cell>
          <cell r="AS239">
            <v>210</v>
          </cell>
          <cell r="AU239" t="str">
            <v>TRB02</v>
          </cell>
          <cell r="AV239" t="str">
            <v>TE60270</v>
          </cell>
          <cell r="AW239">
            <v>75</v>
          </cell>
          <cell r="AX239" t="str">
            <v>3# CU 16-1 FIO (CU 16-1 FIO)</v>
          </cell>
          <cell r="AY239">
            <v>0.40010000000000001</v>
          </cell>
          <cell r="BA239" t="str">
            <v>3# CU 16-1 FIO (CU 16-1 FIO)</v>
          </cell>
          <cell r="BB239">
            <v>4.3790954092150054</v>
          </cell>
        </row>
        <row r="240">
          <cell r="B240" t="str">
            <v>A016009563</v>
          </cell>
          <cell r="C240">
            <v>5051535</v>
          </cell>
          <cell r="D240" t="str">
            <v>MURILO BALBINO VALGUEIRO</v>
          </cell>
          <cell r="E240">
            <v>2.5</v>
          </cell>
          <cell r="F240">
            <v>2.5</v>
          </cell>
          <cell r="G240">
            <v>42342</v>
          </cell>
          <cell r="H240" t="str">
            <v>DEZ</v>
          </cell>
          <cell r="I240">
            <v>2015</v>
          </cell>
          <cell r="J240">
            <v>42346</v>
          </cell>
          <cell r="K240">
            <v>42346</v>
          </cell>
          <cell r="L240" t="str">
            <v>DEZ</v>
          </cell>
          <cell r="M240">
            <v>2015</v>
          </cell>
          <cell r="N240" t="str">
            <v>-</v>
          </cell>
          <cell r="O240" t="str">
            <v>CONCLUÍDO</v>
          </cell>
          <cell r="P240">
            <v>45</v>
          </cell>
          <cell r="Q240">
            <v>45</v>
          </cell>
          <cell r="R240" t="str">
            <v>Lucas M.</v>
          </cell>
          <cell r="S240" t="str">
            <v>APROVADO</v>
          </cell>
          <cell r="T240">
            <v>42391</v>
          </cell>
          <cell r="U240" t="str">
            <v>JAN</v>
          </cell>
          <cell r="V240">
            <v>2016</v>
          </cell>
          <cell r="W240" t="str">
            <v>SÃO GONÇALO</v>
          </cell>
          <cell r="X240" t="str">
            <v>NTD-010 R-0</v>
          </cell>
          <cell r="Y240" t="str">
            <v>MICRO</v>
          </cell>
          <cell r="Z240" t="str">
            <v>NÃO</v>
          </cell>
          <cell r="AA240" t="str">
            <v>BT - 3Ø</v>
          </cell>
          <cell r="AB240" t="str">
            <v>Residencial</v>
          </cell>
          <cell r="AC240" t="str">
            <v>ORDEM FINALIZADA</v>
          </cell>
          <cell r="AD240" t="str">
            <v>-22.707233</v>
          </cell>
          <cell r="AE240" t="str">
            <v>-42.641250</v>
          </cell>
          <cell r="AF240" t="str">
            <v>SIM</v>
          </cell>
          <cell r="AG240">
            <v>42521</v>
          </cell>
          <cell r="AH240" t="str">
            <v>AUTO</v>
          </cell>
          <cell r="AJ240" t="str">
            <v>01/06/2016</v>
          </cell>
          <cell r="AK240" t="str">
            <v>JUN</v>
          </cell>
          <cell r="AL240">
            <v>2016</v>
          </cell>
          <cell r="AM240" t="str">
            <v>Ivotec</v>
          </cell>
          <cell r="AO240" t="str">
            <v>ISTAR SOLAR - 15 4000p</v>
          </cell>
          <cell r="AP240" t="str">
            <v>ABB - PVI – 2,5</v>
          </cell>
          <cell r="AQ240">
            <v>1</v>
          </cell>
          <cell r="AR240" t="str">
            <v/>
          </cell>
          <cell r="AS240">
            <v>180</v>
          </cell>
          <cell r="AU240" t="str">
            <v>RBN03</v>
          </cell>
          <cell r="AV240" t="str">
            <v>SG40933</v>
          </cell>
          <cell r="AW240">
            <v>75</v>
          </cell>
          <cell r="AX240" t="str">
            <v>3# PR 1kV 3x150(70)mm²AL</v>
          </cell>
          <cell r="AY240">
            <v>0.28110000000000002</v>
          </cell>
          <cell r="BA240" t="str">
            <v>3# CA 2 AWG</v>
          </cell>
          <cell r="BB240">
            <v>1.61</v>
          </cell>
        </row>
        <row r="241">
          <cell r="B241" t="str">
            <v>A015731909</v>
          </cell>
          <cell r="C241">
            <v>560012</v>
          </cell>
          <cell r="D241" t="str">
            <v>LOO YOUN HING</v>
          </cell>
          <cell r="E241">
            <v>5</v>
          </cell>
          <cell r="F241">
            <v>5</v>
          </cell>
          <cell r="G241">
            <v>42305</v>
          </cell>
          <cell r="H241" t="str">
            <v>OUT</v>
          </cell>
          <cell r="I241">
            <v>2015</v>
          </cell>
          <cell r="J241">
            <v>42353</v>
          </cell>
          <cell r="K241">
            <v>42348</v>
          </cell>
          <cell r="L241" t="str">
            <v>DEZ</v>
          </cell>
          <cell r="M241">
            <v>2015</v>
          </cell>
          <cell r="N241" t="str">
            <v>-</v>
          </cell>
          <cell r="O241" t="str">
            <v>CONCLUÍDO</v>
          </cell>
          <cell r="P241">
            <v>5</v>
          </cell>
          <cell r="Q241">
            <v>39</v>
          </cell>
          <cell r="R241" t="str">
            <v>Lucas M.</v>
          </cell>
          <cell r="S241" t="str">
            <v>APROVADO</v>
          </cell>
          <cell r="T241">
            <v>42353</v>
          </cell>
          <cell r="U241" t="str">
            <v>DEZ</v>
          </cell>
          <cell r="V241">
            <v>2015</v>
          </cell>
          <cell r="W241" t="str">
            <v>RESENDE</v>
          </cell>
          <cell r="X241" t="str">
            <v>NTD-010 R-0</v>
          </cell>
          <cell r="Y241" t="str">
            <v>MICRO</v>
          </cell>
          <cell r="Z241" t="str">
            <v>NÃO</v>
          </cell>
          <cell r="AA241" t="str">
            <v>BT - 3Ø</v>
          </cell>
          <cell r="AB241" t="str">
            <v>Residencial</v>
          </cell>
          <cell r="AC241" t="str">
            <v>ORDEM FINALIZADA</v>
          </cell>
          <cell r="AD241" t="str">
            <v>-22.470874</v>
          </cell>
          <cell r="AE241" t="str">
            <v>-44.476623</v>
          </cell>
          <cell r="AF241" t="str">
            <v>SIM</v>
          </cell>
          <cell r="AG241">
            <v>42431</v>
          </cell>
          <cell r="AH241" t="str">
            <v>AUTO</v>
          </cell>
          <cell r="AJ241" t="str">
            <v>07/03/2016</v>
          </cell>
          <cell r="AK241" t="str">
            <v>MAR</v>
          </cell>
          <cell r="AL241">
            <v>2016</v>
          </cell>
          <cell r="AM241" t="str">
            <v>Moove Energia Solar</v>
          </cell>
          <cell r="AO241" t="str">
            <v xml:space="preserve">Canadian Solar - </v>
          </cell>
          <cell r="AP241" t="str">
            <v>FRONIUS - Primo 5.0-1</v>
          </cell>
          <cell r="AQ241">
            <v>2</v>
          </cell>
          <cell r="AR241" t="str">
            <v/>
          </cell>
          <cell r="AS241">
            <v>131</v>
          </cell>
          <cell r="AU241" t="str">
            <v>LIB04</v>
          </cell>
          <cell r="AV241" t="str">
            <v>02869</v>
          </cell>
          <cell r="AW241">
            <v>75</v>
          </cell>
          <cell r="AX241" t="str">
            <v>3# CA 2 AWG (CA 2 AWG)</v>
          </cell>
          <cell r="AY241">
            <v>0.36499999999999999</v>
          </cell>
          <cell r="BA241" t="str">
            <v>3# CA 336,4 MCM (CA 1/0 AWG)</v>
          </cell>
          <cell r="BB241">
            <v>3.4870801773575368</v>
          </cell>
        </row>
        <row r="242">
          <cell r="B242" t="str">
            <v>A016045780</v>
          </cell>
          <cell r="C242">
            <v>4508851</v>
          </cell>
          <cell r="D242" t="str">
            <v>SONIA HILARIO DE SOUZA</v>
          </cell>
          <cell r="E242">
            <v>2.5</v>
          </cell>
          <cell r="F242">
            <v>2.5</v>
          </cell>
          <cell r="G242">
            <v>42348</v>
          </cell>
          <cell r="H242" t="str">
            <v>DEZ</v>
          </cell>
          <cell r="I242">
            <v>2015</v>
          </cell>
          <cell r="J242">
            <v>42349</v>
          </cell>
          <cell r="K242">
            <v>42349</v>
          </cell>
          <cell r="L242" t="str">
            <v>DEZ</v>
          </cell>
          <cell r="M242">
            <v>2015</v>
          </cell>
          <cell r="N242" t="str">
            <v>-</v>
          </cell>
          <cell r="O242" t="str">
            <v>CONCLUÍDO</v>
          </cell>
          <cell r="P242">
            <v>41</v>
          </cell>
          <cell r="Q242">
            <v>41</v>
          </cell>
          <cell r="R242" t="str">
            <v>Lucas M.</v>
          </cell>
          <cell r="S242" t="str">
            <v>APROVADO</v>
          </cell>
          <cell r="T242">
            <v>42390</v>
          </cell>
          <cell r="U242" t="str">
            <v>JAN</v>
          </cell>
          <cell r="V242">
            <v>2016</v>
          </cell>
          <cell r="W242" t="str">
            <v>ITAPERUNA</v>
          </cell>
          <cell r="X242" t="str">
            <v>NTD-010 R-0</v>
          </cell>
          <cell r="Y242" t="str">
            <v>MICRO</v>
          </cell>
          <cell r="Z242" t="str">
            <v>NÃO</v>
          </cell>
          <cell r="AA242" t="str">
            <v>BT - 2Ø</v>
          </cell>
          <cell r="AB242" t="str">
            <v>Residencial</v>
          </cell>
          <cell r="AC242" t="str">
            <v>ORDEM FINALIZADA</v>
          </cell>
          <cell r="AD242" t="str">
            <v>-21.200920</v>
          </cell>
          <cell r="AE242" t="str">
            <v>-41.908669</v>
          </cell>
          <cell r="AF242" t="str">
            <v>SIM</v>
          </cell>
          <cell r="AG242">
            <v>42439</v>
          </cell>
          <cell r="AH242" t="str">
            <v>AUTO</v>
          </cell>
          <cell r="AJ242" t="str">
            <v>14/03/2016</v>
          </cell>
          <cell r="AK242" t="str">
            <v>MAR</v>
          </cell>
          <cell r="AL242">
            <v>2016</v>
          </cell>
          <cell r="AM242" t="str">
            <v>Eliezio A da Silva</v>
          </cell>
          <cell r="AO242" t="str">
            <v>YINGLI - YL255P-29b</v>
          </cell>
          <cell r="AP242" t="str">
            <v xml:space="preserve">MASTERVOLT XS3200 - </v>
          </cell>
          <cell r="AQ242">
            <v>1</v>
          </cell>
          <cell r="AR242" t="str">
            <v/>
          </cell>
          <cell r="AS242">
            <v>95</v>
          </cell>
          <cell r="AU242" t="str">
            <v>ITR06</v>
          </cell>
          <cell r="AV242" t="str">
            <v>I437601</v>
          </cell>
          <cell r="AW242">
            <v>75</v>
          </cell>
          <cell r="AX242" t="str">
            <v>3# PR 1kV 3x95(50)mm²AL</v>
          </cell>
          <cell r="AY242">
            <v>0.28410000000000002</v>
          </cell>
          <cell r="BA242" t="str">
            <v>3# CA 2 AWG</v>
          </cell>
          <cell r="BB242">
            <v>5.92</v>
          </cell>
        </row>
        <row r="243">
          <cell r="B243" t="str">
            <v>A016078631</v>
          </cell>
          <cell r="C243">
            <v>4908460</v>
          </cell>
          <cell r="D243" t="str">
            <v>JOSEANE SEVERO SODRE MEZAVILLA</v>
          </cell>
          <cell r="F243" t="str">
            <v>0</v>
          </cell>
          <cell r="G243">
            <v>42353</v>
          </cell>
          <cell r="H243" t="str">
            <v>-</v>
          </cell>
          <cell r="I243" t="str">
            <v>-</v>
          </cell>
          <cell r="J243">
            <v>42353</v>
          </cell>
          <cell r="K243">
            <v>42353</v>
          </cell>
          <cell r="L243" t="str">
            <v>-</v>
          </cell>
          <cell r="M243" t="str">
            <v>-</v>
          </cell>
          <cell r="N243" t="str">
            <v>-</v>
          </cell>
          <cell r="O243" t="str">
            <v>CANCELADO</v>
          </cell>
          <cell r="P243" t="str">
            <v>-</v>
          </cell>
          <cell r="Q243" t="str">
            <v>-</v>
          </cell>
          <cell r="S243" t="str">
            <v>ING. INDEVIDO</v>
          </cell>
          <cell r="U243" t="str">
            <v>-</v>
          </cell>
          <cell r="V243" t="str">
            <v>-</v>
          </cell>
          <cell r="X243" t="str">
            <v>-</v>
          </cell>
          <cell r="Y243" t="str">
            <v>-</v>
          </cell>
          <cell r="AC243" t="str">
            <v>ORDEM FINALIZADA</v>
          </cell>
          <cell r="AF243" t="str">
            <v/>
          </cell>
          <cell r="AJ243" t="str">
            <v>16/12/2015</v>
          </cell>
          <cell r="AK243" t="str">
            <v>-</v>
          </cell>
          <cell r="AL243" t="str">
            <v>-</v>
          </cell>
          <cell r="AQ243" t="str">
            <v>-</v>
          </cell>
          <cell r="AR243" t="str">
            <v/>
          </cell>
          <cell r="AS243" t="str">
            <v>-</v>
          </cell>
          <cell r="AU243" t="str">
            <v>-</v>
          </cell>
          <cell r="AV243" t="str">
            <v>-</v>
          </cell>
          <cell r="AW243" t="str">
            <v>-</v>
          </cell>
          <cell r="AX243" t="str">
            <v>-</v>
          </cell>
          <cell r="AY243" t="str">
            <v>-</v>
          </cell>
          <cell r="BA243" t="str">
            <v>-</v>
          </cell>
          <cell r="BB243" t="str">
            <v>-</v>
          </cell>
        </row>
        <row r="244">
          <cell r="B244" t="str">
            <v>A016008622</v>
          </cell>
          <cell r="C244">
            <v>2496165</v>
          </cell>
          <cell r="D244" t="str">
            <v>FERNANDO GUIMARAES SOBRAL</v>
          </cell>
          <cell r="E244">
            <v>4.16</v>
          </cell>
          <cell r="F244">
            <v>4.16</v>
          </cell>
          <cell r="G244">
            <v>42342</v>
          </cell>
          <cell r="H244" t="str">
            <v>DEZ</v>
          </cell>
          <cell r="I244">
            <v>2015</v>
          </cell>
          <cell r="J244">
            <v>42355</v>
          </cell>
          <cell r="K244">
            <v>42355</v>
          </cell>
          <cell r="L244" t="str">
            <v>DEZ</v>
          </cell>
          <cell r="M244">
            <v>2015</v>
          </cell>
          <cell r="N244" t="str">
            <v>-</v>
          </cell>
          <cell r="O244" t="str">
            <v>CONCLUÍDO</v>
          </cell>
          <cell r="P244">
            <v>31</v>
          </cell>
          <cell r="Q244">
            <v>31</v>
          </cell>
          <cell r="R244" t="str">
            <v>Lucas M.</v>
          </cell>
          <cell r="S244" t="str">
            <v>APROVADO</v>
          </cell>
          <cell r="T244">
            <v>42386</v>
          </cell>
          <cell r="U244" t="str">
            <v>JAN</v>
          </cell>
          <cell r="V244">
            <v>2016</v>
          </cell>
          <cell r="W244" t="str">
            <v>NITERÓI</v>
          </cell>
          <cell r="X244" t="str">
            <v>NTD-010 R-0</v>
          </cell>
          <cell r="Y244" t="str">
            <v>MICRO</v>
          </cell>
          <cell r="Z244" t="str">
            <v>NÃO</v>
          </cell>
          <cell r="AA244" t="str">
            <v>BT - 3Ø</v>
          </cell>
          <cell r="AB244" t="str">
            <v>Residencial</v>
          </cell>
          <cell r="AC244" t="str">
            <v>ORDEM FINALIZADA</v>
          </cell>
          <cell r="AD244" t="str">
            <v>-22.925305</v>
          </cell>
          <cell r="AE244" t="str">
            <v>-43.008717</v>
          </cell>
          <cell r="AF244" t="str">
            <v>SIM</v>
          </cell>
          <cell r="AG244">
            <v>42418</v>
          </cell>
          <cell r="AH244" t="str">
            <v>AUTO</v>
          </cell>
          <cell r="AJ244" t="str">
            <v>19/02/2016</v>
          </cell>
          <cell r="AK244" t="str">
            <v>FEV</v>
          </cell>
          <cell r="AL244">
            <v>2016</v>
          </cell>
          <cell r="AM244" t="str">
            <v>Márcio J Casici</v>
          </cell>
          <cell r="AO244" t="str">
            <v xml:space="preserve">Canadian - </v>
          </cell>
          <cell r="AP244" t="str">
            <v>FRONIUS - Primo 4.0-1</v>
          </cell>
          <cell r="AQ244">
            <v>1</v>
          </cell>
          <cell r="AR244" t="str">
            <v/>
          </cell>
          <cell r="AS244">
            <v>77</v>
          </cell>
          <cell r="AU244" t="str">
            <v>PIN08</v>
          </cell>
          <cell r="AV244" t="str">
            <v>NI33481</v>
          </cell>
          <cell r="AW244">
            <v>75</v>
          </cell>
          <cell r="AX244" t="str">
            <v>3# CU 70 mm² (CU 35 mm²)</v>
          </cell>
          <cell r="AY244">
            <v>0.31710000000000005</v>
          </cell>
          <cell r="BA244" t="str">
            <v>3# CA 2 AWG</v>
          </cell>
          <cell r="BB244">
            <v>4.1399999999999997</v>
          </cell>
        </row>
        <row r="245">
          <cell r="B245" t="str">
            <v>A016036979</v>
          </cell>
          <cell r="C245">
            <v>6151916</v>
          </cell>
          <cell r="D245" t="str">
            <v>MANOEL DE FARIAS GAIA FILHO</v>
          </cell>
          <cell r="E245">
            <v>6</v>
          </cell>
          <cell r="F245">
            <v>6</v>
          </cell>
          <cell r="G245">
            <v>42347</v>
          </cell>
          <cell r="H245" t="str">
            <v>DEZ</v>
          </cell>
          <cell r="I245">
            <v>2015</v>
          </cell>
          <cell r="J245">
            <v>42355</v>
          </cell>
          <cell r="K245">
            <v>42355</v>
          </cell>
          <cell r="L245" t="str">
            <v>DEZ</v>
          </cell>
          <cell r="M245">
            <v>2015</v>
          </cell>
          <cell r="N245" t="str">
            <v>-</v>
          </cell>
          <cell r="O245" t="str">
            <v>CONCLUÍDO</v>
          </cell>
          <cell r="P245">
            <v>35</v>
          </cell>
          <cell r="Q245">
            <v>35</v>
          </cell>
          <cell r="R245" t="str">
            <v>Lucas M.</v>
          </cell>
          <cell r="S245" t="str">
            <v>APROVADO</v>
          </cell>
          <cell r="T245">
            <v>42390</v>
          </cell>
          <cell r="U245" t="str">
            <v>JAN</v>
          </cell>
          <cell r="V245">
            <v>2016</v>
          </cell>
          <cell r="W245" t="str">
            <v>NITERÓI</v>
          </cell>
          <cell r="X245" t="str">
            <v>NTD-010 R-0</v>
          </cell>
          <cell r="Y245" t="str">
            <v>MICRO</v>
          </cell>
          <cell r="Z245" t="str">
            <v>NÃO</v>
          </cell>
          <cell r="AA245" t="str">
            <v>BT - 3Ø</v>
          </cell>
          <cell r="AB245" t="str">
            <v>Residencial</v>
          </cell>
          <cell r="AC245" t="str">
            <v>ORDEM FINALIZADA</v>
          </cell>
          <cell r="AD245" t="str">
            <v>-22.942215</v>
          </cell>
          <cell r="AE245" t="str">
            <v>-43.041715</v>
          </cell>
          <cell r="AF245" t="str">
            <v>SIM</v>
          </cell>
          <cell r="AG245">
            <v>42418</v>
          </cell>
          <cell r="AH245" t="str">
            <v>AUTO</v>
          </cell>
          <cell r="AJ245" t="str">
            <v>19/02/2016</v>
          </cell>
          <cell r="AK245" t="str">
            <v>FEV</v>
          </cell>
          <cell r="AL245">
            <v>2016</v>
          </cell>
          <cell r="AM245" t="str">
            <v>Solar Grid</v>
          </cell>
          <cell r="AO245" t="str">
            <v xml:space="preserve">Canadian Solar - </v>
          </cell>
          <cell r="AP245" t="str">
            <v>ABB - PVI - 4.2 - OUTD-S</v>
          </cell>
          <cell r="AQ245">
            <v>1</v>
          </cell>
          <cell r="AR245" t="str">
            <v/>
          </cell>
          <cell r="AS245">
            <v>72</v>
          </cell>
          <cell r="AU245" t="str">
            <v>PIN06</v>
          </cell>
          <cell r="AV245" t="str">
            <v>NI35446</v>
          </cell>
          <cell r="AW245">
            <v>45</v>
          </cell>
          <cell r="AX245" t="str">
            <v>PR 1kV 3x95(70)mm²AL</v>
          </cell>
          <cell r="AY245">
            <v>0.23400000000000001</v>
          </cell>
          <cell r="BA245" t="str">
            <v>3# CA 2 AWG</v>
          </cell>
          <cell r="BB245">
            <v>1.95</v>
          </cell>
        </row>
        <row r="246">
          <cell r="B246" t="str">
            <v>A015975642</v>
          </cell>
          <cell r="C246">
            <v>3741779</v>
          </cell>
          <cell r="D246" t="str">
            <v>ALVARO BASILIO NEIVA</v>
          </cell>
          <cell r="E246">
            <v>3.72</v>
          </cell>
          <cell r="F246">
            <v>3.72</v>
          </cell>
          <cell r="G246">
            <v>42339</v>
          </cell>
          <cell r="H246" t="str">
            <v>DEZ</v>
          </cell>
          <cell r="I246">
            <v>2015</v>
          </cell>
          <cell r="J246">
            <v>42355</v>
          </cell>
          <cell r="K246">
            <v>42355</v>
          </cell>
          <cell r="L246" t="str">
            <v>DEZ</v>
          </cell>
          <cell r="M246">
            <v>2015</v>
          </cell>
          <cell r="N246" t="str">
            <v>-</v>
          </cell>
          <cell r="O246" t="str">
            <v>CONCLUÍDO</v>
          </cell>
          <cell r="P246">
            <v>36</v>
          </cell>
          <cell r="Q246">
            <v>36</v>
          </cell>
          <cell r="R246" t="str">
            <v>Lucas M.</v>
          </cell>
          <cell r="S246" t="str">
            <v>APROVADO</v>
          </cell>
          <cell r="T246">
            <v>42391</v>
          </cell>
          <cell r="U246" t="str">
            <v>JAN</v>
          </cell>
          <cell r="V246">
            <v>2016</v>
          </cell>
          <cell r="W246" t="str">
            <v>CABO FRIO</v>
          </cell>
          <cell r="X246" t="str">
            <v>NTD-010 R-0</v>
          </cell>
          <cell r="Y246" t="str">
            <v>MICRO</v>
          </cell>
          <cell r="Z246" t="str">
            <v>NÃO</v>
          </cell>
          <cell r="AA246" t="str">
            <v>BT - 2Ø</v>
          </cell>
          <cell r="AB246" t="str">
            <v>Residencial</v>
          </cell>
          <cell r="AC246" t="str">
            <v>ORDEM FINALIZADA</v>
          </cell>
          <cell r="AD246" t="str">
            <v>-22.841268</v>
          </cell>
          <cell r="AE246" t="str">
            <v>-42.304609</v>
          </cell>
          <cell r="AF246" t="str">
            <v>SIM</v>
          </cell>
          <cell r="AG246">
            <v>42451</v>
          </cell>
          <cell r="AH246" t="str">
            <v>AUTO</v>
          </cell>
          <cell r="AJ246" t="str">
            <v>23/03/2016</v>
          </cell>
          <cell r="AK246" t="str">
            <v>MAR</v>
          </cell>
          <cell r="AL246">
            <v>2016</v>
          </cell>
          <cell r="AM246" t="str">
            <v>Araxá</v>
          </cell>
          <cell r="AO246" t="str">
            <v xml:space="preserve">Trina Solar - </v>
          </cell>
          <cell r="AP246" t="str">
            <v>FRONIUS - IG PLUS 50V1</v>
          </cell>
          <cell r="AQ246">
            <v>1</v>
          </cell>
          <cell r="AR246" t="str">
            <v/>
          </cell>
          <cell r="AS246">
            <v>113</v>
          </cell>
          <cell r="AU246" t="str">
            <v>EAR01</v>
          </cell>
          <cell r="AV246" t="str">
            <v>AR62019</v>
          </cell>
          <cell r="AW246">
            <v>30</v>
          </cell>
          <cell r="AX246" t="str">
            <v>3# PR 1kV 3x50(50)mm²AL</v>
          </cell>
          <cell r="AY246">
            <v>1.113</v>
          </cell>
          <cell r="BA246" t="str">
            <v>3# CA 2 AWG</v>
          </cell>
          <cell r="BB246">
            <v>60.717894026967592</v>
          </cell>
        </row>
        <row r="247">
          <cell r="B247" t="str">
            <v>A016121998</v>
          </cell>
          <cell r="C247">
            <v>1943913</v>
          </cell>
          <cell r="D247" t="str">
            <v>DIRCE MARIA DE BARCELOS VIEIRA</v>
          </cell>
          <cell r="F247" t="str">
            <v>0</v>
          </cell>
          <cell r="G247">
            <v>42360</v>
          </cell>
          <cell r="H247" t="str">
            <v>-</v>
          </cell>
          <cell r="I247" t="str">
            <v>-</v>
          </cell>
          <cell r="J247">
            <v>42360</v>
          </cell>
          <cell r="K247">
            <v>42360</v>
          </cell>
          <cell r="L247" t="str">
            <v>-</v>
          </cell>
          <cell r="M247" t="str">
            <v>-</v>
          </cell>
          <cell r="N247" t="str">
            <v>-</v>
          </cell>
          <cell r="O247" t="str">
            <v>CANCELADO</v>
          </cell>
          <cell r="P247" t="str">
            <v>-</v>
          </cell>
          <cell r="Q247" t="str">
            <v>-</v>
          </cell>
          <cell r="S247" t="str">
            <v>ING. INDEVIDO</v>
          </cell>
          <cell r="U247" t="str">
            <v>-</v>
          </cell>
          <cell r="V247" t="str">
            <v>-</v>
          </cell>
          <cell r="X247" t="str">
            <v>-</v>
          </cell>
          <cell r="Y247" t="str">
            <v>-</v>
          </cell>
          <cell r="AC247" t="str">
            <v>ORDEM FINALIZADA</v>
          </cell>
          <cell r="AF247" t="str">
            <v/>
          </cell>
          <cell r="AJ247" t="str">
            <v>22/12/2015</v>
          </cell>
          <cell r="AK247" t="str">
            <v>-</v>
          </cell>
          <cell r="AL247" t="str">
            <v>-</v>
          </cell>
          <cell r="AQ247" t="str">
            <v>-</v>
          </cell>
          <cell r="AR247" t="str">
            <v/>
          </cell>
          <cell r="AS247" t="str">
            <v>-</v>
          </cell>
          <cell r="AU247" t="str">
            <v>-</v>
          </cell>
          <cell r="AV247" t="str">
            <v>-</v>
          </cell>
          <cell r="AW247" t="str">
            <v>-</v>
          </cell>
          <cell r="AX247" t="str">
            <v>-</v>
          </cell>
          <cell r="AY247" t="str">
            <v>-</v>
          </cell>
          <cell r="BA247" t="str">
            <v>-</v>
          </cell>
          <cell r="BB247" t="str">
            <v>-</v>
          </cell>
        </row>
        <row r="248">
          <cell r="B248" t="str">
            <v>A016117237</v>
          </cell>
          <cell r="C248">
            <v>6154028</v>
          </cell>
          <cell r="D248" t="str">
            <v>POUSADA TUCANO DO CUIABA LTDA</v>
          </cell>
          <cell r="E248">
            <v>6</v>
          </cell>
          <cell r="F248" t="str">
            <v>0</v>
          </cell>
          <cell r="G248">
            <v>42359</v>
          </cell>
          <cell r="H248" t="str">
            <v>DEZ</v>
          </cell>
          <cell r="I248">
            <v>2015</v>
          </cell>
          <cell r="J248">
            <v>42360</v>
          </cell>
          <cell r="K248">
            <v>42360</v>
          </cell>
          <cell r="L248" t="str">
            <v>DEZ</v>
          </cell>
          <cell r="M248">
            <v>2015</v>
          </cell>
          <cell r="N248" t="str">
            <v>-</v>
          </cell>
          <cell r="O248" t="str">
            <v>CONCLUÍDO</v>
          </cell>
          <cell r="P248">
            <v>31</v>
          </cell>
          <cell r="Q248">
            <v>32</v>
          </cell>
          <cell r="R248" t="str">
            <v>Lucas M.</v>
          </cell>
          <cell r="S248" t="str">
            <v>REPROVADO</v>
          </cell>
          <cell r="T248">
            <v>42391</v>
          </cell>
          <cell r="U248" t="str">
            <v>JAN</v>
          </cell>
          <cell r="V248">
            <v>2016</v>
          </cell>
          <cell r="W248" t="str">
            <v>PETRÓPOLIS</v>
          </cell>
          <cell r="X248" t="str">
            <v>NTD-010 R-0</v>
          </cell>
          <cell r="Y248" t="str">
            <v>MICRO</v>
          </cell>
          <cell r="Z248" t="str">
            <v>NÃO</v>
          </cell>
          <cell r="AA248" t="str">
            <v>BT - 3Ø</v>
          </cell>
          <cell r="AB248" t="str">
            <v>Residencial</v>
          </cell>
          <cell r="AC248" t="str">
            <v>ORDEM FINALIZADA</v>
          </cell>
          <cell r="AD248" t="str">
            <v>-22.395610</v>
          </cell>
          <cell r="AE248" t="str">
            <v>-43.083130</v>
          </cell>
          <cell r="AF248" t="str">
            <v>NÃO</v>
          </cell>
          <cell r="AH248" t="str">
            <v>AUTO</v>
          </cell>
          <cell r="AJ248" t="str">
            <v>12/04/2016</v>
          </cell>
          <cell r="AK248" t="str">
            <v>ABR</v>
          </cell>
          <cell r="AL248">
            <v>2016</v>
          </cell>
          <cell r="AM248" t="str">
            <v>Enel Soluções</v>
          </cell>
          <cell r="AO248" t="str">
            <v>Jinko - JKM260P-60</v>
          </cell>
          <cell r="AP248" t="str">
            <v>ABB - PVI-6000-TL-OUTD</v>
          </cell>
          <cell r="AQ248">
            <v>1</v>
          </cell>
          <cell r="AR248" t="str">
            <v/>
          </cell>
          <cell r="AS248">
            <v>113</v>
          </cell>
          <cell r="AT248" t="str">
            <v>ART</v>
          </cell>
          <cell r="AU248" t="str">
            <v>ITP03</v>
          </cell>
          <cell r="AV248" t="str">
            <v>P869533</v>
          </cell>
          <cell r="AW248">
            <v>45</v>
          </cell>
          <cell r="AX248" t="str">
            <v>3# CU 16-1 FIO (CU 16-1 FIO)</v>
          </cell>
          <cell r="AY248">
            <v>9.11E-2</v>
          </cell>
          <cell r="BA248" t="str">
            <v>3# COMP 1/0 (CORD-ACO 7.9 mm)</v>
          </cell>
          <cell r="BB248">
            <v>23.66</v>
          </cell>
        </row>
        <row r="249">
          <cell r="B249" t="str">
            <v>A015389260</v>
          </cell>
          <cell r="C249">
            <v>2328716</v>
          </cell>
          <cell r="D249" t="str">
            <v>CARLOS ROBERTO ANSELME BOECHAT</v>
          </cell>
          <cell r="E249">
            <v>6.12</v>
          </cell>
          <cell r="F249">
            <v>6.12</v>
          </cell>
          <cell r="G249">
            <v>42248</v>
          </cell>
          <cell r="H249" t="str">
            <v>SET</v>
          </cell>
          <cell r="I249">
            <v>2015</v>
          </cell>
          <cell r="J249">
            <v>42251</v>
          </cell>
          <cell r="K249">
            <v>42361</v>
          </cell>
          <cell r="L249" t="str">
            <v>DEZ</v>
          </cell>
          <cell r="M249">
            <v>2015</v>
          </cell>
          <cell r="N249" t="str">
            <v>-</v>
          </cell>
          <cell r="O249" t="str">
            <v>CONCLUÍDO</v>
          </cell>
          <cell r="P249">
            <v>5</v>
          </cell>
          <cell r="Q249">
            <v>29</v>
          </cell>
          <cell r="R249" t="str">
            <v>Lucas M.</v>
          </cell>
          <cell r="S249" t="str">
            <v>APROVADO</v>
          </cell>
          <cell r="T249">
            <v>42366</v>
          </cell>
          <cell r="U249" t="str">
            <v>DEZ</v>
          </cell>
          <cell r="V249">
            <v>2015</v>
          </cell>
          <cell r="W249" t="str">
            <v>CAMPOS</v>
          </cell>
          <cell r="X249" t="str">
            <v>NTD-010 R-0</v>
          </cell>
          <cell r="Y249" t="str">
            <v>MICRO</v>
          </cell>
          <cell r="Z249" t="str">
            <v>NÃO</v>
          </cell>
          <cell r="AA249" t="str">
            <v>BT - 3Ø</v>
          </cell>
          <cell r="AB249" t="str">
            <v>Residencial</v>
          </cell>
          <cell r="AC249" t="str">
            <v>ORDEM FINALIZADA</v>
          </cell>
          <cell r="AD249" t="str">
            <v>-21.767054</v>
          </cell>
          <cell r="AE249" t="str">
            <v>-41.332726</v>
          </cell>
          <cell r="AF249" t="str">
            <v>SIM</v>
          </cell>
          <cell r="AG249">
            <v>42445</v>
          </cell>
          <cell r="AH249" t="str">
            <v>AUTO</v>
          </cell>
          <cell r="AJ249" t="str">
            <v>18/03/2016</v>
          </cell>
          <cell r="AK249" t="str">
            <v>MAR</v>
          </cell>
          <cell r="AL249">
            <v>2016</v>
          </cell>
          <cell r="AM249" t="str">
            <v>Joselito G Silveira</v>
          </cell>
          <cell r="AO249" t="str">
            <v xml:space="preserve">Canadian - </v>
          </cell>
          <cell r="AP249" t="str">
            <v xml:space="preserve">WEG - </v>
          </cell>
          <cell r="AQ249">
            <v>2</v>
          </cell>
          <cell r="AR249" t="str">
            <v/>
          </cell>
          <cell r="AS249">
            <v>199</v>
          </cell>
          <cell r="AU249" t="str">
            <v>DIC08</v>
          </cell>
          <cell r="AV249" t="str">
            <v>T30058</v>
          </cell>
          <cell r="AW249">
            <v>113</v>
          </cell>
          <cell r="AX249" t="str">
            <v>3# CA 1/0 AWG (CA 2 AWG)</v>
          </cell>
          <cell r="AY249">
            <v>0.24409999999999998</v>
          </cell>
          <cell r="BA249" t="str">
            <v>3# COMP 185</v>
          </cell>
          <cell r="BB249">
            <v>1.9133542676183433</v>
          </cell>
        </row>
        <row r="250">
          <cell r="B250" t="str">
            <v>A016122512</v>
          </cell>
          <cell r="C250">
            <v>1187770</v>
          </cell>
          <cell r="D250" t="str">
            <v>CARLOS AUGUSTO SOUSA CARVALHO</v>
          </cell>
          <cell r="E250">
            <v>9.4</v>
          </cell>
          <cell r="F250" t="str">
            <v>0</v>
          </cell>
          <cell r="G250">
            <v>42360</v>
          </cell>
          <cell r="H250" t="str">
            <v>DEZ</v>
          </cell>
          <cell r="I250">
            <v>2015</v>
          </cell>
          <cell r="J250">
            <v>42361</v>
          </cell>
          <cell r="K250">
            <v>42361</v>
          </cell>
          <cell r="L250" t="str">
            <v>DEZ</v>
          </cell>
          <cell r="M250">
            <v>2015</v>
          </cell>
          <cell r="N250" t="str">
            <v>-</v>
          </cell>
          <cell r="O250" t="str">
            <v>CANCELADO</v>
          </cell>
          <cell r="P250">
            <v>35</v>
          </cell>
          <cell r="Q250">
            <v>75</v>
          </cell>
          <cell r="R250" t="str">
            <v>Lucas M.</v>
          </cell>
          <cell r="S250" t="str">
            <v>REPROVADO</v>
          </cell>
          <cell r="T250">
            <v>42396</v>
          </cell>
          <cell r="U250" t="str">
            <v>JAN</v>
          </cell>
          <cell r="V250">
            <v>2016</v>
          </cell>
          <cell r="W250" t="str">
            <v>CAMPOS</v>
          </cell>
          <cell r="X250" t="str">
            <v>NTD-010 R-0</v>
          </cell>
          <cell r="Y250" t="str">
            <v>MICRO</v>
          </cell>
          <cell r="Z250" t="str">
            <v>NÃO</v>
          </cell>
          <cell r="AA250" t="str">
            <v>BT - 3Ø</v>
          </cell>
          <cell r="AB250" t="str">
            <v>Residencial</v>
          </cell>
          <cell r="AC250" t="str">
            <v>ORDEM FINALIZADA</v>
          </cell>
          <cell r="AF250" t="str">
            <v>NÃO</v>
          </cell>
          <cell r="AJ250">
            <v>42709</v>
          </cell>
          <cell r="AK250" t="str">
            <v>DEZ</v>
          </cell>
          <cell r="AL250">
            <v>2016</v>
          </cell>
          <cell r="AM250" t="str">
            <v>Autoseg Serviços e Comércio LTDA</v>
          </cell>
          <cell r="AQ250">
            <v>1</v>
          </cell>
          <cell r="AR250" t="str">
            <v/>
          </cell>
          <cell r="AS250">
            <v>349</v>
          </cell>
          <cell r="AT250" t="str">
            <v>ART + Diagrama/Projeto + Coordenadas Geográficas/PS + Certificado/Registro - Inversor</v>
          </cell>
          <cell r="AU250" t="str">
            <v>POT02</v>
          </cell>
          <cell r="AV250" t="str">
            <v>CP13989</v>
          </cell>
          <cell r="AW250">
            <v>10</v>
          </cell>
          <cell r="AX250" t="str">
            <v>3# CU 35 mm² (CU 16-1 FIO)</v>
          </cell>
          <cell r="AY250">
            <v>0.52</v>
          </cell>
          <cell r="BA250" t="str">
            <v>3# CU 70 mm²</v>
          </cell>
          <cell r="BB250">
            <v>4.7</v>
          </cell>
        </row>
        <row r="251">
          <cell r="B251" t="str">
            <v>A016063407</v>
          </cell>
          <cell r="C251">
            <v>4429346</v>
          </cell>
          <cell r="D251" t="str">
            <v>EMILSON DE LIMA BORGES</v>
          </cell>
          <cell r="E251">
            <v>1.82</v>
          </cell>
          <cell r="F251">
            <v>1.82</v>
          </cell>
          <cell r="G251">
            <v>42352</v>
          </cell>
          <cell r="H251" t="str">
            <v>DEZ</v>
          </cell>
          <cell r="I251">
            <v>2015</v>
          </cell>
          <cell r="J251">
            <v>42366</v>
          </cell>
          <cell r="K251">
            <v>42366</v>
          </cell>
          <cell r="L251" t="str">
            <v>DEZ</v>
          </cell>
          <cell r="M251">
            <v>2015</v>
          </cell>
          <cell r="N251" t="str">
            <v>-</v>
          </cell>
          <cell r="O251" t="str">
            <v>CONCLUÍDO</v>
          </cell>
          <cell r="P251">
            <v>28</v>
          </cell>
          <cell r="Q251">
            <v>28</v>
          </cell>
          <cell r="R251" t="str">
            <v>Lucas M.</v>
          </cell>
          <cell r="S251" t="str">
            <v>APROVADO</v>
          </cell>
          <cell r="T251">
            <v>42394</v>
          </cell>
          <cell r="U251" t="str">
            <v>JAN</v>
          </cell>
          <cell r="V251">
            <v>2016</v>
          </cell>
          <cell r="W251" t="str">
            <v>CABO FRIO</v>
          </cell>
          <cell r="X251" t="str">
            <v>NTD-010 R-0</v>
          </cell>
          <cell r="Y251" t="str">
            <v>MICRO</v>
          </cell>
          <cell r="Z251" t="str">
            <v>NÃO</v>
          </cell>
          <cell r="AA251" t="str">
            <v>BT - 3Ø</v>
          </cell>
          <cell r="AB251" t="str">
            <v>Residencial</v>
          </cell>
          <cell r="AC251" t="str">
            <v>ORDEM FINALIZADA</v>
          </cell>
          <cell r="AD251" t="str">
            <v>-22.929333</v>
          </cell>
          <cell r="AE251" t="str">
            <v>-42.590888</v>
          </cell>
          <cell r="AF251" t="str">
            <v>SIM</v>
          </cell>
          <cell r="AG251">
            <v>42523</v>
          </cell>
          <cell r="AH251" t="str">
            <v>AUTO</v>
          </cell>
          <cell r="AJ251" t="str">
            <v>03/06/2016</v>
          </cell>
          <cell r="AK251" t="str">
            <v>JUN</v>
          </cell>
          <cell r="AL251">
            <v>2016</v>
          </cell>
          <cell r="AM251" t="str">
            <v>Solar Energy do Brasil</v>
          </cell>
          <cell r="AO251" t="str">
            <v>GLOBO BRASIL - GBR260P</v>
          </cell>
          <cell r="AP251" t="str">
            <v>SOLAR ENERGY - SE-TL 1,5K</v>
          </cell>
          <cell r="AQ251">
            <v>1</v>
          </cell>
          <cell r="AR251" t="str">
            <v/>
          </cell>
          <cell r="AS251">
            <v>172</v>
          </cell>
          <cell r="AU251" t="str">
            <v>BAX03</v>
          </cell>
          <cell r="AV251" t="str">
            <v>AR63185</v>
          </cell>
          <cell r="AW251">
            <v>30</v>
          </cell>
          <cell r="AX251" t="str">
            <v>3# PR 1kV 3x50(50)mm²AL</v>
          </cell>
          <cell r="AY251">
            <v>0.19800000000000001</v>
          </cell>
          <cell r="BA251" t="str">
            <v>3# CU 35 mm²</v>
          </cell>
          <cell r="BB251">
            <v>17.490124242139608</v>
          </cell>
        </row>
        <row r="252">
          <cell r="B252" t="str">
            <v>A016152933</v>
          </cell>
          <cell r="C252">
            <v>2156266</v>
          </cell>
          <cell r="D252" t="str">
            <v>MAURICIO SANTOS DE AZEVEDO</v>
          </cell>
          <cell r="E252">
            <v>4.68</v>
          </cell>
          <cell r="F252" t="str">
            <v>0</v>
          </cell>
          <cell r="G252">
            <v>42366</v>
          </cell>
          <cell r="H252" t="str">
            <v>DEZ</v>
          </cell>
          <cell r="I252">
            <v>2015</v>
          </cell>
          <cell r="J252">
            <v>42366</v>
          </cell>
          <cell r="K252">
            <v>42366</v>
          </cell>
          <cell r="L252" t="str">
            <v>DEZ</v>
          </cell>
          <cell r="M252">
            <v>2015</v>
          </cell>
          <cell r="N252" t="str">
            <v>-</v>
          </cell>
          <cell r="O252" t="str">
            <v>CONCLUÍDO</v>
          </cell>
          <cell r="P252">
            <v>35</v>
          </cell>
          <cell r="Q252">
            <v>60</v>
          </cell>
          <cell r="R252" t="str">
            <v>Lucas M.</v>
          </cell>
          <cell r="S252" t="str">
            <v>REPROVADO</v>
          </cell>
          <cell r="T252">
            <v>42401</v>
          </cell>
          <cell r="U252" t="str">
            <v>FEV</v>
          </cell>
          <cell r="V252">
            <v>2016</v>
          </cell>
          <cell r="W252" t="str">
            <v>MAGÉ</v>
          </cell>
          <cell r="X252" t="str">
            <v>NTD-010 R-0</v>
          </cell>
          <cell r="Y252" t="str">
            <v>MICRO</v>
          </cell>
          <cell r="Z252" t="str">
            <v>NÃO</v>
          </cell>
          <cell r="AA252" t="str">
            <v>BT - 3Ø</v>
          </cell>
          <cell r="AB252" t="str">
            <v>Residencial</v>
          </cell>
          <cell r="AC252" t="str">
            <v>ORDEM FINALIZADA</v>
          </cell>
          <cell r="AD252" t="str">
            <v>-22.942527</v>
          </cell>
          <cell r="AE252" t="str">
            <v xml:space="preserve"> -43.040277</v>
          </cell>
          <cell r="AF252" t="str">
            <v>NÃO</v>
          </cell>
          <cell r="AJ252" t="str">
            <v>25/08/2016</v>
          </cell>
          <cell r="AK252" t="str">
            <v>AGO</v>
          </cell>
          <cell r="AL252">
            <v>2016</v>
          </cell>
          <cell r="AM252" t="str">
            <v>Marcel Vital</v>
          </cell>
          <cell r="AO252" t="str">
            <v>Powerwell - BWSM260M96</v>
          </cell>
          <cell r="AP252" t="str">
            <v>PHB - PHB1500-SS</v>
          </cell>
          <cell r="AQ252">
            <v>1</v>
          </cell>
          <cell r="AR252" t="str">
            <v/>
          </cell>
          <cell r="AS252">
            <v>241</v>
          </cell>
          <cell r="AT252" t="str">
            <v>ART + Coordenadas Geográficas/PS + Certificado/Registro - Inversor</v>
          </cell>
          <cell r="AU252" t="str">
            <v>AVI06</v>
          </cell>
          <cell r="AV252" t="str">
            <v>MG80269</v>
          </cell>
          <cell r="AW252">
            <v>45</v>
          </cell>
          <cell r="AX252" t="str">
            <v>3# CA 2 AWG (CA 2 AWG)</v>
          </cell>
          <cell r="AY252">
            <v>0.74709999999999999</v>
          </cell>
          <cell r="BA252" t="str">
            <v>3# CA 2 AWG</v>
          </cell>
          <cell r="BB252">
            <v>35.145400135184204</v>
          </cell>
        </row>
        <row r="253">
          <cell r="B253" t="str">
            <v>A016096695</v>
          </cell>
          <cell r="C253">
            <v>4762139</v>
          </cell>
          <cell r="D253" t="str">
            <v>CARLOS ALBERTO PEIXOTO DE FIGUEIREDO JUN</v>
          </cell>
          <cell r="E253">
            <v>20.28</v>
          </cell>
          <cell r="F253">
            <v>20.28</v>
          </cell>
          <cell r="G253">
            <v>42355</v>
          </cell>
          <cell r="H253" t="str">
            <v>DEZ</v>
          </cell>
          <cell r="I253">
            <v>2015</v>
          </cell>
          <cell r="J253">
            <v>42366</v>
          </cell>
          <cell r="K253">
            <v>42366</v>
          </cell>
          <cell r="L253" t="str">
            <v>DEZ</v>
          </cell>
          <cell r="M253">
            <v>2015</v>
          </cell>
          <cell r="N253" t="str">
            <v>-</v>
          </cell>
          <cell r="O253" t="str">
            <v>CANCELADO</v>
          </cell>
          <cell r="P253">
            <v>35</v>
          </cell>
          <cell r="Q253">
            <v>35</v>
          </cell>
          <cell r="R253" t="str">
            <v>Lucas M.</v>
          </cell>
          <cell r="S253" t="str">
            <v>REPROVADO</v>
          </cell>
          <cell r="T253">
            <v>42401</v>
          </cell>
          <cell r="U253" t="str">
            <v>FEV</v>
          </cell>
          <cell r="V253">
            <v>2016</v>
          </cell>
          <cell r="W253" t="str">
            <v>CABO FRIO</v>
          </cell>
          <cell r="X253" t="str">
            <v>NTD-010 R-0</v>
          </cell>
          <cell r="Y253" t="str">
            <v>MICRO</v>
          </cell>
          <cell r="Z253" t="str">
            <v>NÃO</v>
          </cell>
          <cell r="AA253" t="str">
            <v>BT - 3Ø</v>
          </cell>
          <cell r="AB253" t="str">
            <v>Residencial</v>
          </cell>
          <cell r="AC253" t="str">
            <v>ORDEM FINALIZADA</v>
          </cell>
          <cell r="AF253" t="str">
            <v>NÃO</v>
          </cell>
          <cell r="AJ253">
            <v>42754</v>
          </cell>
          <cell r="AK253" t="str">
            <v>JAN</v>
          </cell>
          <cell r="AL253">
            <v>2017</v>
          </cell>
          <cell r="AM253" t="str">
            <v>Krasner</v>
          </cell>
          <cell r="AQ253">
            <v>1</v>
          </cell>
          <cell r="AR253" t="str">
            <v/>
          </cell>
          <cell r="AS253">
            <v>399</v>
          </cell>
          <cell r="AT253" t="str">
            <v>ART + Coordenadas Geográficas/PS</v>
          </cell>
          <cell r="AU253" t="str">
            <v>ARA03</v>
          </cell>
          <cell r="AV253" t="str">
            <v>AR61045</v>
          </cell>
          <cell r="AW253" t="str">
            <v/>
          </cell>
          <cell r="AX253" t="str">
            <v>3# PR 1kV 3x50(50)mm²AL</v>
          </cell>
          <cell r="AY253">
            <v>0.39200000000000002</v>
          </cell>
          <cell r="BA253" t="str">
            <v>3# CU 35 mm²</v>
          </cell>
          <cell r="BB253">
            <v>1.78</v>
          </cell>
        </row>
        <row r="254">
          <cell r="B254" t="str">
            <v>A015687188</v>
          </cell>
          <cell r="C254">
            <v>5592398</v>
          </cell>
          <cell r="D254" t="str">
            <v>ROSANA MARIA ANTONIOLLI DE SOUZA SCARING</v>
          </cell>
          <cell r="E254">
            <v>7</v>
          </cell>
          <cell r="F254" t="str">
            <v>0</v>
          </cell>
          <cell r="G254">
            <v>42298</v>
          </cell>
          <cell r="H254" t="str">
            <v>OUT</v>
          </cell>
          <cell r="I254">
            <v>2015</v>
          </cell>
          <cell r="J254">
            <v>42366</v>
          </cell>
          <cell r="K254">
            <v>42366</v>
          </cell>
          <cell r="L254" t="str">
            <v>DEZ</v>
          </cell>
          <cell r="M254">
            <v>2015</v>
          </cell>
          <cell r="N254" t="str">
            <v>-</v>
          </cell>
          <cell r="O254" t="str">
            <v>CANCELADO</v>
          </cell>
          <cell r="P254">
            <v>66</v>
          </cell>
          <cell r="Q254">
            <v>120</v>
          </cell>
          <cell r="R254" t="str">
            <v>Lucas M.</v>
          </cell>
          <cell r="S254" t="str">
            <v>REPROVADO</v>
          </cell>
          <cell r="T254">
            <v>42432</v>
          </cell>
          <cell r="U254" t="str">
            <v>MAR</v>
          </cell>
          <cell r="V254">
            <v>2016</v>
          </cell>
          <cell r="W254" t="str">
            <v>MACAÉ</v>
          </cell>
          <cell r="X254" t="str">
            <v>NTD-010 R-0</v>
          </cell>
          <cell r="Y254" t="str">
            <v>MICRO</v>
          </cell>
          <cell r="Z254" t="str">
            <v>NÃO</v>
          </cell>
          <cell r="AA254" t="str">
            <v>BT - 3Ø</v>
          </cell>
          <cell r="AB254" t="str">
            <v>Residencial</v>
          </cell>
          <cell r="AC254" t="str">
            <v>ORDEM CANCELADA</v>
          </cell>
          <cell r="AD254" t="str">
            <v>-22.432441</v>
          </cell>
          <cell r="AE254" t="str">
            <v>-41.844286</v>
          </cell>
          <cell r="AF254" t="str">
            <v>NÃO</v>
          </cell>
          <cell r="AJ254" t="str">
            <v>11/07/2016</v>
          </cell>
          <cell r="AK254" t="str">
            <v>JUL</v>
          </cell>
          <cell r="AL254">
            <v>2016</v>
          </cell>
          <cell r="AM254" t="str">
            <v>Energia Pura</v>
          </cell>
          <cell r="AQ254">
            <v>2</v>
          </cell>
          <cell r="AR254" t="str">
            <v/>
          </cell>
          <cell r="AS254" t="str">
            <v>-</v>
          </cell>
          <cell r="AT254" t="str">
            <v>Formulário de SA + Diagrama/Projeto</v>
          </cell>
          <cell r="AU254" t="str">
            <v>IBS08</v>
          </cell>
          <cell r="AV254" t="str">
            <v>MC25071</v>
          </cell>
          <cell r="AW254" t="str">
            <v/>
          </cell>
          <cell r="AX254" t="str">
            <v>3# PR 1kV 3x50(50)mm²AL</v>
          </cell>
          <cell r="AY254">
            <v>0.50509999999999999</v>
          </cell>
          <cell r="BA254" t="str">
            <v>3# CU 35 mm²</v>
          </cell>
          <cell r="BB254">
            <v>7.26</v>
          </cell>
        </row>
        <row r="255">
          <cell r="B255" t="str">
            <v>A016163753</v>
          </cell>
          <cell r="C255">
            <v>6158915</v>
          </cell>
          <cell r="D255" t="str">
            <v>ELIZABETH ROBALLO VITAL AMSLER MOURA</v>
          </cell>
          <cell r="E255">
            <v>1.5</v>
          </cell>
          <cell r="F255">
            <v>1.5</v>
          </cell>
          <cell r="G255">
            <v>42367</v>
          </cell>
          <cell r="H255" t="str">
            <v>DEZ</v>
          </cell>
          <cell r="I255">
            <v>2015</v>
          </cell>
          <cell r="J255">
            <v>42367</v>
          </cell>
          <cell r="K255">
            <v>42367</v>
          </cell>
          <cell r="L255" t="str">
            <v>DEZ</v>
          </cell>
          <cell r="M255">
            <v>2015</v>
          </cell>
          <cell r="N255" t="str">
            <v>-</v>
          </cell>
          <cell r="O255" t="str">
            <v>CONCLUÍDO</v>
          </cell>
          <cell r="P255">
            <v>24</v>
          </cell>
          <cell r="Q255">
            <v>24</v>
          </cell>
          <cell r="R255" t="str">
            <v>Lucas M.</v>
          </cell>
          <cell r="S255" t="str">
            <v>APROVADO</v>
          </cell>
          <cell r="T255">
            <v>42391</v>
          </cell>
          <cell r="U255" t="str">
            <v>JAN</v>
          </cell>
          <cell r="V255">
            <v>2016</v>
          </cell>
          <cell r="W255" t="str">
            <v>CABO FRIO</v>
          </cell>
          <cell r="X255" t="str">
            <v>NTD-010 R-0</v>
          </cell>
          <cell r="Y255" t="str">
            <v>MICRO</v>
          </cell>
          <cell r="Z255" t="str">
            <v>NÃO</v>
          </cell>
          <cell r="AA255" t="str">
            <v>BT - 3Ø</v>
          </cell>
          <cell r="AB255" t="str">
            <v>Residencial</v>
          </cell>
          <cell r="AC255" t="str">
            <v>ORDEM FINALIZADA</v>
          </cell>
          <cell r="AD255" t="str">
            <v>-22.869750</v>
          </cell>
          <cell r="AE255" t="str">
            <v>-42.008419</v>
          </cell>
          <cell r="AF255" t="str">
            <v>SIM</v>
          </cell>
          <cell r="AG255">
            <v>42424</v>
          </cell>
          <cell r="AH255" t="str">
            <v>AUTO</v>
          </cell>
          <cell r="AJ255" t="str">
            <v>26/02/2016</v>
          </cell>
          <cell r="AK255" t="str">
            <v>FEV</v>
          </cell>
          <cell r="AL255">
            <v>2016</v>
          </cell>
          <cell r="AM255" t="str">
            <v>CSI Automação</v>
          </cell>
          <cell r="AO255" t="str">
            <v xml:space="preserve">Axitec Solar - </v>
          </cell>
          <cell r="AP255" t="str">
            <v>PHB - PHB 1500-SS</v>
          </cell>
          <cell r="AQ255">
            <v>1</v>
          </cell>
          <cell r="AR255" t="str">
            <v/>
          </cell>
          <cell r="AS255">
            <v>59</v>
          </cell>
          <cell r="AU255" t="str">
            <v>POC02</v>
          </cell>
          <cell r="AV255" t="str">
            <v>CF44152</v>
          </cell>
          <cell r="AW255">
            <v>75</v>
          </cell>
          <cell r="AX255" t="str">
            <v>3# PR 1kV 3x50(50)mm²AL</v>
          </cell>
          <cell r="AY255">
            <v>0.35410000000000003</v>
          </cell>
          <cell r="BA255" t="str">
            <v>3# CU 35 mm²</v>
          </cell>
          <cell r="BB255">
            <v>2.29</v>
          </cell>
        </row>
        <row r="256">
          <cell r="B256" t="str">
            <v>A015481202</v>
          </cell>
          <cell r="C256">
            <v>6016007</v>
          </cell>
          <cell r="D256" t="str">
            <v>LUCIANO BARRETO DE SOUZA</v>
          </cell>
          <cell r="E256">
            <v>3.78</v>
          </cell>
          <cell r="F256" t="str">
            <v>0</v>
          </cell>
          <cell r="G256">
            <v>42264</v>
          </cell>
          <cell r="H256" t="str">
            <v>SET</v>
          </cell>
          <cell r="I256">
            <v>2015</v>
          </cell>
          <cell r="J256">
            <v>42367</v>
          </cell>
          <cell r="K256">
            <v>42367</v>
          </cell>
          <cell r="L256" t="str">
            <v>DEZ</v>
          </cell>
          <cell r="M256">
            <v>2015</v>
          </cell>
          <cell r="N256" t="str">
            <v>-</v>
          </cell>
          <cell r="O256" t="str">
            <v>CONCLUÍDO</v>
          </cell>
          <cell r="P256">
            <v>62</v>
          </cell>
          <cell r="Q256">
            <v>126</v>
          </cell>
          <cell r="R256" t="str">
            <v>Lucas M.</v>
          </cell>
          <cell r="S256" t="str">
            <v>REPROVADO</v>
          </cell>
          <cell r="T256">
            <v>42429</v>
          </cell>
          <cell r="U256" t="str">
            <v>FEV</v>
          </cell>
          <cell r="V256">
            <v>2016</v>
          </cell>
          <cell r="W256" t="str">
            <v>MACAÉ</v>
          </cell>
          <cell r="X256" t="str">
            <v>NTD-010 R-0</v>
          </cell>
          <cell r="Y256" t="str">
            <v>MICRO</v>
          </cell>
          <cell r="Z256" t="str">
            <v>NÃO</v>
          </cell>
          <cell r="AA256" t="str">
            <v>BT - 3Ø</v>
          </cell>
          <cell r="AB256" t="str">
            <v>Residencial</v>
          </cell>
          <cell r="AC256" t="str">
            <v>ORDEM FINALIZADA</v>
          </cell>
          <cell r="AD256" t="str">
            <v>-22.554919</v>
          </cell>
          <cell r="AE256" t="str">
            <v>-41.977030</v>
          </cell>
          <cell r="AF256" t="str">
            <v>NÃO</v>
          </cell>
          <cell r="AH256" t="str">
            <v>AUTO</v>
          </cell>
          <cell r="AJ256" t="str">
            <v>16/06/2016</v>
          </cell>
          <cell r="AK256" t="str">
            <v>JUN</v>
          </cell>
          <cell r="AL256">
            <v>2016</v>
          </cell>
          <cell r="AM256" t="str">
            <v>Autoseg Serviços e Comércio LTDA</v>
          </cell>
          <cell r="AO256" t="str">
            <v xml:space="preserve">RIO SOLAR - </v>
          </cell>
          <cell r="AP256" t="str">
            <v xml:space="preserve">PHB - </v>
          </cell>
          <cell r="AQ256">
            <v>2</v>
          </cell>
          <cell r="AR256" t="str">
            <v/>
          </cell>
          <cell r="AS256">
            <v>273</v>
          </cell>
          <cell r="AT256" t="str">
            <v>ART + Formulário de SA + Diagrama/Projeto</v>
          </cell>
          <cell r="AU256" t="str">
            <v>VIV02</v>
          </cell>
          <cell r="AV256" t="str">
            <v>M466428</v>
          </cell>
          <cell r="AW256" t="str">
            <v/>
          </cell>
          <cell r="AX256" t="str">
            <v>3# PR 1kV 3x95(50)mm²AL</v>
          </cell>
          <cell r="AY256">
            <v>0.53710000000000002</v>
          </cell>
          <cell r="BA256" t="str">
            <v>3# CU 35 mm²</v>
          </cell>
          <cell r="BB256">
            <v>9.2288607536989673</v>
          </cell>
        </row>
        <row r="257">
          <cell r="B257" t="str">
            <v>A016132264</v>
          </cell>
          <cell r="C257">
            <v>6019256</v>
          </cell>
          <cell r="D257" t="str">
            <v>MAGNU COMERCIO DE ALIMENTOS LTDA</v>
          </cell>
          <cell r="E257">
            <v>12</v>
          </cell>
          <cell r="F257">
            <v>12</v>
          </cell>
          <cell r="G257">
            <v>42361</v>
          </cell>
          <cell r="H257" t="str">
            <v>DEZ</v>
          </cell>
          <cell r="I257">
            <v>2015</v>
          </cell>
          <cell r="J257">
            <v>42368</v>
          </cell>
          <cell r="K257">
            <v>42368</v>
          </cell>
          <cell r="L257" t="str">
            <v>DEZ</v>
          </cell>
          <cell r="M257">
            <v>2015</v>
          </cell>
          <cell r="N257" t="str">
            <v>-</v>
          </cell>
          <cell r="O257" t="str">
            <v>CONCLUÍDO</v>
          </cell>
          <cell r="P257">
            <v>61</v>
          </cell>
          <cell r="Q257">
            <v>61</v>
          </cell>
          <cell r="R257" t="str">
            <v>Lucas M.</v>
          </cell>
          <cell r="S257" t="str">
            <v>APROVADO</v>
          </cell>
          <cell r="T257">
            <v>42429</v>
          </cell>
          <cell r="U257" t="str">
            <v>FEV</v>
          </cell>
          <cell r="V257">
            <v>2016</v>
          </cell>
          <cell r="W257" t="str">
            <v>CABO FRIO</v>
          </cell>
          <cell r="X257" t="str">
            <v>NTD-010 R-0</v>
          </cell>
          <cell r="Y257" t="str">
            <v>MICRO</v>
          </cell>
          <cell r="Z257" t="str">
            <v>NÃO</v>
          </cell>
          <cell r="AA257" t="str">
            <v>BT - 3Ø</v>
          </cell>
          <cell r="AB257" t="str">
            <v>Comercial</v>
          </cell>
          <cell r="AC257" t="str">
            <v>ORDEM FINALIZADA</v>
          </cell>
          <cell r="AD257" t="str">
            <v>-22.928989</v>
          </cell>
          <cell r="AE257" t="str">
            <v>-42.411992</v>
          </cell>
          <cell r="AF257" t="str">
            <v>SIM</v>
          </cell>
          <cell r="AG257">
            <v>42523</v>
          </cell>
          <cell r="AH257" t="str">
            <v>AUTO</v>
          </cell>
          <cell r="AJ257" t="str">
            <v>03/06/2016</v>
          </cell>
          <cell r="AK257" t="str">
            <v>JUN</v>
          </cell>
          <cell r="AL257">
            <v>2016</v>
          </cell>
          <cell r="AM257" t="str">
            <v>Brasil Solair</v>
          </cell>
          <cell r="AO257" t="str">
            <v xml:space="preserve">BRASIL SOLAIR - </v>
          </cell>
          <cell r="AP257" t="str">
            <v xml:space="preserve">SAJ - </v>
          </cell>
          <cell r="AQ257">
            <v>1</v>
          </cell>
          <cell r="AR257" t="str">
            <v/>
          </cell>
          <cell r="AS257">
            <v>163</v>
          </cell>
          <cell r="AU257" t="str">
            <v>BAX01</v>
          </cell>
          <cell r="AV257" t="str">
            <v>AR42119</v>
          </cell>
          <cell r="AW257" t="str">
            <v/>
          </cell>
          <cell r="AX257" t="str">
            <v>3# PR 1kV 3x50(50)mm²AL</v>
          </cell>
          <cell r="AY257">
            <v>0.65310000000000001</v>
          </cell>
          <cell r="BA257" t="str">
            <v>3# CA 2 AWG</v>
          </cell>
          <cell r="BB257">
            <v>49.156542274972914</v>
          </cell>
        </row>
        <row r="258">
          <cell r="B258" t="str">
            <v>A016175720</v>
          </cell>
          <cell r="C258">
            <v>189676</v>
          </cell>
          <cell r="D258" t="str">
            <v>BRUNO ENGERT RIZZO</v>
          </cell>
          <cell r="E258">
            <v>3</v>
          </cell>
          <cell r="F258">
            <v>3</v>
          </cell>
          <cell r="G258">
            <v>42368</v>
          </cell>
          <cell r="H258" t="str">
            <v>DEZ</v>
          </cell>
          <cell r="I258">
            <v>2015</v>
          </cell>
          <cell r="J258">
            <v>42373</v>
          </cell>
          <cell r="K258">
            <v>42373</v>
          </cell>
          <cell r="L258" t="str">
            <v>JAN</v>
          </cell>
          <cell r="M258">
            <v>2016</v>
          </cell>
          <cell r="N258" t="str">
            <v>-</v>
          </cell>
          <cell r="O258" t="str">
            <v>CANCELADO</v>
          </cell>
          <cell r="P258">
            <v>18</v>
          </cell>
          <cell r="Q258">
            <v>18</v>
          </cell>
          <cell r="R258" t="str">
            <v>Mariana</v>
          </cell>
          <cell r="S258" t="str">
            <v>APROVADO</v>
          </cell>
          <cell r="T258">
            <v>42391</v>
          </cell>
          <cell r="U258" t="str">
            <v>JAN</v>
          </cell>
          <cell r="V258">
            <v>2016</v>
          </cell>
          <cell r="W258" t="str">
            <v>NITERÓI</v>
          </cell>
          <cell r="X258" t="str">
            <v>NT-BR 010 R-0</v>
          </cell>
          <cell r="Y258" t="str">
            <v>MICRO</v>
          </cell>
          <cell r="Z258" t="str">
            <v>NÃO</v>
          </cell>
          <cell r="AA258" t="str">
            <v>BT - 3Ø</v>
          </cell>
          <cell r="AB258" t="str">
            <v>Residencial</v>
          </cell>
          <cell r="AC258" t="str">
            <v>ORDEM CANCELADA</v>
          </cell>
          <cell r="AD258" t="str">
            <v>-22.892071</v>
          </cell>
          <cell r="AE258" t="str">
            <v>-43.031563</v>
          </cell>
          <cell r="AF258" t="str">
            <v>NÃO</v>
          </cell>
          <cell r="AG258" t="str">
            <v/>
          </cell>
          <cell r="AJ258" t="str">
            <v>21/07/2016</v>
          </cell>
          <cell r="AK258" t="str">
            <v>JUL</v>
          </cell>
          <cell r="AL258">
            <v>2016</v>
          </cell>
          <cell r="AM258" t="str">
            <v>SOS Projetos &amp; Elétrica</v>
          </cell>
          <cell r="AQ258">
            <v>1</v>
          </cell>
          <cell r="AR258" t="str">
            <v/>
          </cell>
          <cell r="AS258" t="str">
            <v>-</v>
          </cell>
          <cell r="AU258" t="str">
            <v>ZSL01</v>
          </cell>
          <cell r="AV258" t="str">
            <v>NI34193</v>
          </cell>
          <cell r="AW258">
            <v>113</v>
          </cell>
          <cell r="AX258" t="str">
            <v>3# PR 1kV 3x95(50)mm²AL</v>
          </cell>
          <cell r="AY258">
            <v>0.32400000000000001</v>
          </cell>
          <cell r="BA258" t="str">
            <v>3# CA 2 AWG</v>
          </cell>
          <cell r="BB258">
            <v>9.0030962383457762</v>
          </cell>
        </row>
        <row r="259">
          <cell r="B259" t="str">
            <v>A016162875</v>
          </cell>
          <cell r="C259">
            <v>4655164</v>
          </cell>
          <cell r="D259" t="str">
            <v>JOAO BATISTA PESSANHA</v>
          </cell>
          <cell r="E259">
            <v>0.34</v>
          </cell>
          <cell r="F259">
            <v>0.34</v>
          </cell>
          <cell r="G259">
            <v>42367</v>
          </cell>
          <cell r="H259" t="str">
            <v>DEZ</v>
          </cell>
          <cell r="I259">
            <v>2015</v>
          </cell>
          <cell r="J259">
            <v>42373</v>
          </cell>
          <cell r="K259">
            <v>42373</v>
          </cell>
          <cell r="L259" t="str">
            <v>JAN</v>
          </cell>
          <cell r="M259">
            <v>2016</v>
          </cell>
          <cell r="N259" t="str">
            <v>-</v>
          </cell>
          <cell r="O259" t="str">
            <v>CANCELADO</v>
          </cell>
          <cell r="P259">
            <v>57</v>
          </cell>
          <cell r="Q259">
            <v>57</v>
          </cell>
          <cell r="R259" t="str">
            <v>Olney</v>
          </cell>
          <cell r="S259" t="str">
            <v>REPROVADO</v>
          </cell>
          <cell r="T259">
            <v>42430</v>
          </cell>
          <cell r="U259" t="str">
            <v>MAR</v>
          </cell>
          <cell r="V259">
            <v>2016</v>
          </cell>
          <cell r="W259" t="str">
            <v>CAMPOS</v>
          </cell>
          <cell r="X259" t="str">
            <v>NTD-010 R-0</v>
          </cell>
          <cell r="Y259" t="str">
            <v>MICRO</v>
          </cell>
          <cell r="Z259" t="str">
            <v>NÃO</v>
          </cell>
          <cell r="AA259" t="str">
            <v>BT - 3Ø</v>
          </cell>
          <cell r="AB259" t="str">
            <v>Comercial</v>
          </cell>
          <cell r="AC259" t="str">
            <v>ORDEM FINALIZADA</v>
          </cell>
          <cell r="AD259" t="str">
            <v>-21.783222</v>
          </cell>
          <cell r="AE259" t="str">
            <v>-41.298638</v>
          </cell>
          <cell r="AF259" t="str">
            <v>NÃO</v>
          </cell>
          <cell r="AH259" t="str">
            <v>AUTO REM</v>
          </cell>
          <cell r="AI259" t="str">
            <v>4655164 / 1350663</v>
          </cell>
          <cell r="AJ259">
            <v>42709</v>
          </cell>
          <cell r="AK259" t="str">
            <v>DEZ</v>
          </cell>
          <cell r="AL259">
            <v>2016</v>
          </cell>
          <cell r="AM259" t="str">
            <v>João B Pessanha</v>
          </cell>
          <cell r="AQ259">
            <v>1</v>
          </cell>
          <cell r="AR259" t="str">
            <v/>
          </cell>
          <cell r="AS259">
            <v>342</v>
          </cell>
          <cell r="AT259" t="str">
            <v>ART + Diagrama/Projeto</v>
          </cell>
          <cell r="AU259" t="str">
            <v>DIC05</v>
          </cell>
          <cell r="AV259" t="str">
            <v>C364940</v>
          </cell>
          <cell r="AW259">
            <v>75</v>
          </cell>
          <cell r="AX259" t="str">
            <v>3# PR 1kV 3x50(50)mm²AL</v>
          </cell>
          <cell r="AY259">
            <v>0.503</v>
          </cell>
          <cell r="BA259" t="str">
            <v>3# CA 2 AWG</v>
          </cell>
          <cell r="BB259">
            <v>14.49678124401102</v>
          </cell>
        </row>
        <row r="260">
          <cell r="B260" t="str">
            <v>A015854130</v>
          </cell>
          <cell r="C260">
            <v>6026076</v>
          </cell>
          <cell r="D260" t="str">
            <v>VALMIR DE OLIVEIRA VENANCIO</v>
          </cell>
          <cell r="E260">
            <v>8.125</v>
          </cell>
          <cell r="F260" t="str">
            <v>0</v>
          </cell>
          <cell r="G260">
            <v>42321</v>
          </cell>
          <cell r="H260" t="str">
            <v>NOV</v>
          </cell>
          <cell r="I260">
            <v>2015</v>
          </cell>
          <cell r="J260">
            <v>42374</v>
          </cell>
          <cell r="K260">
            <v>42374</v>
          </cell>
          <cell r="L260" t="str">
            <v>JAN</v>
          </cell>
          <cell r="M260">
            <v>2016</v>
          </cell>
          <cell r="N260" t="str">
            <v>-</v>
          </cell>
          <cell r="O260" t="str">
            <v>CONCLUÍDO</v>
          </cell>
          <cell r="P260">
            <v>41</v>
          </cell>
          <cell r="Q260">
            <v>104</v>
          </cell>
          <cell r="R260" t="str">
            <v>Olney</v>
          </cell>
          <cell r="S260" t="str">
            <v>REPROVADO</v>
          </cell>
          <cell r="T260">
            <v>42415</v>
          </cell>
          <cell r="U260" t="str">
            <v>FEV</v>
          </cell>
          <cell r="V260">
            <v>2016</v>
          </cell>
          <cell r="W260" t="str">
            <v>CABO FRIO</v>
          </cell>
          <cell r="X260" t="str">
            <v>NTD-010 R-0</v>
          </cell>
          <cell r="Y260" t="str">
            <v>MICRO</v>
          </cell>
          <cell r="Z260" t="str">
            <v>NÃO</v>
          </cell>
          <cell r="AA260" t="str">
            <v>BT - 3Ø</v>
          </cell>
          <cell r="AB260" t="str">
            <v>Residencial</v>
          </cell>
          <cell r="AC260" t="str">
            <v>ORDEM FINALIZADA</v>
          </cell>
          <cell r="AD260" t="str">
            <v>-22.775141</v>
          </cell>
          <cell r="AE260" t="str">
            <v>-41.920505</v>
          </cell>
          <cell r="AF260" t="str">
            <v>NÃO</v>
          </cell>
          <cell r="AH260" t="str">
            <v>AUTO</v>
          </cell>
          <cell r="AJ260" t="str">
            <v>10/05/2016</v>
          </cell>
          <cell r="AK260" t="str">
            <v>MAI</v>
          </cell>
          <cell r="AL260">
            <v>2016</v>
          </cell>
          <cell r="AM260" t="str">
            <v>Green Solar</v>
          </cell>
          <cell r="AO260" t="str">
            <v>Silvantis - 325 WP</v>
          </cell>
          <cell r="AP260" t="str">
            <v>FRONIUS - IG PLUS 55V-1</v>
          </cell>
          <cell r="AQ260">
            <v>2</v>
          </cell>
          <cell r="AR260" t="str">
            <v/>
          </cell>
          <cell r="AS260">
            <v>179</v>
          </cell>
          <cell r="AT260" t="str">
            <v>ART</v>
          </cell>
          <cell r="AU260" t="str">
            <v>BUZ01</v>
          </cell>
          <cell r="AV260" t="str">
            <v>F631675</v>
          </cell>
          <cell r="AW260">
            <v>75</v>
          </cell>
          <cell r="AX260" t="str">
            <v>3# CU 16-1 FIO (CU 16-1 FIO)</v>
          </cell>
          <cell r="AY260">
            <v>0.31210000000000004</v>
          </cell>
          <cell r="BA260" t="str">
            <v>3# CA 2 AWG</v>
          </cell>
          <cell r="BB260">
            <v>21.661859851926959</v>
          </cell>
        </row>
        <row r="261">
          <cell r="B261" t="str">
            <v>A016148840</v>
          </cell>
          <cell r="C261">
            <v>1493342</v>
          </cell>
          <cell r="D261" t="str">
            <v>HOTEL TINOCO DO RIO BONITO LTDA</v>
          </cell>
          <cell r="E261">
            <v>28.8</v>
          </cell>
          <cell r="F261">
            <v>28.8</v>
          </cell>
          <cell r="G261">
            <v>42366</v>
          </cell>
          <cell r="H261" t="str">
            <v>DEZ</v>
          </cell>
          <cell r="I261">
            <v>2015</v>
          </cell>
          <cell r="J261">
            <v>42374</v>
          </cell>
          <cell r="K261">
            <v>42374</v>
          </cell>
          <cell r="L261" t="str">
            <v>JAN</v>
          </cell>
          <cell r="M261">
            <v>2016</v>
          </cell>
          <cell r="N261" t="str">
            <v>-</v>
          </cell>
          <cell r="O261" t="str">
            <v>CONCLUÍDO</v>
          </cell>
          <cell r="P261">
            <v>50</v>
          </cell>
          <cell r="Q261">
            <v>50</v>
          </cell>
          <cell r="R261" t="str">
            <v>Olney</v>
          </cell>
          <cell r="S261" t="str">
            <v>APROVADO</v>
          </cell>
          <cell r="T261">
            <v>42424</v>
          </cell>
          <cell r="U261" t="str">
            <v>FEV</v>
          </cell>
          <cell r="V261">
            <v>2016</v>
          </cell>
          <cell r="W261" t="str">
            <v>SÃO GONÇALO</v>
          </cell>
          <cell r="X261" t="str">
            <v>NTD-010 R-0</v>
          </cell>
          <cell r="Y261" t="str">
            <v>MICRO</v>
          </cell>
          <cell r="Z261" t="str">
            <v>NÃO</v>
          </cell>
          <cell r="AA261" t="str">
            <v>BT - 3Ø</v>
          </cell>
          <cell r="AB261" t="str">
            <v>Comercial</v>
          </cell>
          <cell r="AC261" t="str">
            <v>ORDEM FINALIZADA</v>
          </cell>
          <cell r="AD261" t="str">
            <v>-22.718638</v>
          </cell>
          <cell r="AE261" t="str">
            <v>-42.686083</v>
          </cell>
          <cell r="AF261" t="str">
            <v>SIM</v>
          </cell>
          <cell r="AG261">
            <v>42460</v>
          </cell>
          <cell r="AH261" t="str">
            <v>AUTO</v>
          </cell>
          <cell r="AJ261" t="str">
            <v>01/04/2016</v>
          </cell>
          <cell r="AK261" t="str">
            <v>ABR</v>
          </cell>
          <cell r="AL261">
            <v>2016</v>
          </cell>
          <cell r="AM261" t="str">
            <v>Brasil Solair</v>
          </cell>
          <cell r="AO261" t="str">
            <v>Brasil Solair - BS240-P3</v>
          </cell>
          <cell r="AP261" t="str">
            <v>SAJ - SUNUNO TL5K</v>
          </cell>
          <cell r="AQ261">
            <v>1</v>
          </cell>
          <cell r="AR261" t="str">
            <v/>
          </cell>
          <cell r="AS261">
            <v>95</v>
          </cell>
          <cell r="AU261" t="str">
            <v>TAG01</v>
          </cell>
          <cell r="AV261" t="str">
            <v>S335013</v>
          </cell>
          <cell r="AW261" t="str">
            <v/>
          </cell>
          <cell r="AX261" t="str">
            <v>3# PR 1kV 3x50(50)mm²AL</v>
          </cell>
          <cell r="AY261">
            <v>6.9099999999999995E-2</v>
          </cell>
          <cell r="BA261" t="str">
            <v>3# CA 2 AWG</v>
          </cell>
          <cell r="BB261">
            <v>9.9633316172338766</v>
          </cell>
        </row>
        <row r="262">
          <cell r="B262">
            <v>13143683</v>
          </cell>
          <cell r="C262">
            <v>1085</v>
          </cell>
          <cell r="D262" t="str">
            <v>HILL MOTEL LTDA</v>
          </cell>
          <cell r="E262">
            <v>75</v>
          </cell>
          <cell r="F262">
            <v>75</v>
          </cell>
          <cell r="G262">
            <v>42376</v>
          </cell>
          <cell r="H262" t="str">
            <v>JAN</v>
          </cell>
          <cell r="I262">
            <v>2016</v>
          </cell>
          <cell r="J262">
            <v>42376</v>
          </cell>
          <cell r="K262">
            <v>42376</v>
          </cell>
          <cell r="L262" t="str">
            <v>JAN</v>
          </cell>
          <cell r="M262">
            <v>2016</v>
          </cell>
          <cell r="N262" t="str">
            <v>-</v>
          </cell>
          <cell r="O262" t="str">
            <v>CONCLUÍDO</v>
          </cell>
          <cell r="P262">
            <v>10</v>
          </cell>
          <cell r="Q262">
            <v>10</v>
          </cell>
          <cell r="R262" t="str">
            <v>Lucas M.</v>
          </cell>
          <cell r="S262" t="str">
            <v>APROVADO</v>
          </cell>
          <cell r="T262">
            <v>42386</v>
          </cell>
          <cell r="U262" t="str">
            <v>JAN</v>
          </cell>
          <cell r="V262">
            <v>2016</v>
          </cell>
          <cell r="W262" t="str">
            <v>CABO FRIO</v>
          </cell>
          <cell r="X262" t="str">
            <v>NT-BR 010 R-0</v>
          </cell>
          <cell r="Y262" t="str">
            <v>MICRO</v>
          </cell>
          <cell r="Z262" t="str">
            <v>NÃO</v>
          </cell>
          <cell r="AA262" t="str">
            <v>MT</v>
          </cell>
          <cell r="AB262" t="str">
            <v>Comercial</v>
          </cell>
          <cell r="AC262" t="str">
            <v>ORDEM FINALIZADA</v>
          </cell>
          <cell r="AD262" t="str">
            <v>-22.883942</v>
          </cell>
          <cell r="AE262" t="str">
            <v xml:space="preserve"> -42.440765</v>
          </cell>
          <cell r="AF262" t="str">
            <v>SIM</v>
          </cell>
          <cell r="AG262">
            <v>42488</v>
          </cell>
          <cell r="AJ262">
            <v>41957</v>
          </cell>
          <cell r="AK262" t="str">
            <v>NOV</v>
          </cell>
          <cell r="AL262">
            <v>2014</v>
          </cell>
          <cell r="AM262" t="str">
            <v>Brasil Solair</v>
          </cell>
          <cell r="AQ262">
            <v>1</v>
          </cell>
          <cell r="AR262" t="str">
            <v/>
          </cell>
          <cell r="AS262" t="str">
            <v>-</v>
          </cell>
          <cell r="AU262" t="str">
            <v>BAX01</v>
          </cell>
          <cell r="AV262" t="str">
            <v>U64284</v>
          </cell>
          <cell r="AW262">
            <v>105</v>
          </cell>
          <cell r="AX262">
            <v>0</v>
          </cell>
          <cell r="AY262">
            <v>0</v>
          </cell>
          <cell r="BA262" t="str">
            <v>3# CA 2 AWG</v>
          </cell>
          <cell r="BB262">
            <v>49.156542274972914</v>
          </cell>
        </row>
        <row r="263">
          <cell r="B263" t="str">
            <v>A016223600</v>
          </cell>
          <cell r="C263">
            <v>3842006</v>
          </cell>
          <cell r="D263" t="str">
            <v>LIDIANE LIMA BRANDÃO BASTOS</v>
          </cell>
          <cell r="E263">
            <v>5.2</v>
          </cell>
          <cell r="F263">
            <v>5.2</v>
          </cell>
          <cell r="G263">
            <v>42377</v>
          </cell>
          <cell r="H263" t="str">
            <v>JAN</v>
          </cell>
          <cell r="I263">
            <v>2016</v>
          </cell>
          <cell r="J263">
            <v>42377</v>
          </cell>
          <cell r="K263">
            <v>42377</v>
          </cell>
          <cell r="L263" t="str">
            <v>JAN</v>
          </cell>
          <cell r="M263">
            <v>2016</v>
          </cell>
          <cell r="N263" t="str">
            <v>-</v>
          </cell>
          <cell r="O263" t="str">
            <v>CONCLUÍDO</v>
          </cell>
          <cell r="P263">
            <v>38</v>
          </cell>
          <cell r="Q263">
            <v>38</v>
          </cell>
          <cell r="R263" t="str">
            <v>Mariana</v>
          </cell>
          <cell r="S263" t="str">
            <v>APROVADO</v>
          </cell>
          <cell r="T263">
            <v>42415</v>
          </cell>
          <cell r="U263" t="str">
            <v>FEV</v>
          </cell>
          <cell r="V263">
            <v>2016</v>
          </cell>
          <cell r="W263" t="str">
            <v>NITERÓI</v>
          </cell>
          <cell r="X263" t="str">
            <v>NT-BR 010 R-0</v>
          </cell>
          <cell r="Y263" t="str">
            <v>MICRO</v>
          </cell>
          <cell r="Z263" t="str">
            <v>NÃO</v>
          </cell>
          <cell r="AA263" t="str">
            <v>BT - 3Ø</v>
          </cell>
          <cell r="AB263" t="str">
            <v>Residencial</v>
          </cell>
          <cell r="AC263" t="str">
            <v>ORDEM FINALIZADA</v>
          </cell>
          <cell r="AD263" t="str">
            <v>-22.943247</v>
          </cell>
          <cell r="AE263" t="str">
            <v xml:space="preserve"> -43.055557</v>
          </cell>
          <cell r="AF263" t="str">
            <v>SIM</v>
          </cell>
          <cell r="AG263">
            <v>42440</v>
          </cell>
          <cell r="AH263" t="str">
            <v>AUTO</v>
          </cell>
          <cell r="AJ263" t="str">
            <v>14/03/2016</v>
          </cell>
          <cell r="AK263" t="str">
            <v>MAR</v>
          </cell>
          <cell r="AL263">
            <v>2016</v>
          </cell>
          <cell r="AM263" t="str">
            <v>Enel Soluções</v>
          </cell>
          <cell r="AO263" t="str">
            <v xml:space="preserve">Jinko - </v>
          </cell>
          <cell r="AP263" t="str">
            <v>ABB - PVI-5000-TL-OUTD</v>
          </cell>
          <cell r="AQ263">
            <v>1</v>
          </cell>
          <cell r="AR263" t="str">
            <v/>
          </cell>
          <cell r="AS263">
            <v>66</v>
          </cell>
          <cell r="AU263" t="str">
            <v>PIN02</v>
          </cell>
          <cell r="AV263" t="str">
            <v>NI34855</v>
          </cell>
          <cell r="AW263" t="str">
            <v/>
          </cell>
          <cell r="AX263" t="str">
            <v>3# PR 1kV 3x95(70)mm²AL</v>
          </cell>
          <cell r="AY263">
            <v>9.3099999999999988E-2</v>
          </cell>
          <cell r="BA263" t="str">
            <v>3# CA 2 AWG</v>
          </cell>
          <cell r="BB263">
            <v>2.6</v>
          </cell>
        </row>
        <row r="264">
          <cell r="B264">
            <v>13143772</v>
          </cell>
          <cell r="C264">
            <v>3035248</v>
          </cell>
          <cell r="D264" t="str">
            <v>JOSE BONIFÁCIO DE O SOBRINHO</v>
          </cell>
          <cell r="E264">
            <v>19.239999999999998</v>
          </cell>
          <cell r="F264">
            <v>19.239999999999998</v>
          </cell>
          <cell r="G264">
            <v>42380</v>
          </cell>
          <cell r="H264" t="str">
            <v>JAN</v>
          </cell>
          <cell r="I264">
            <v>2016</v>
          </cell>
          <cell r="J264">
            <v>42380</v>
          </cell>
          <cell r="K264">
            <v>42380</v>
          </cell>
          <cell r="L264" t="str">
            <v>JAN</v>
          </cell>
          <cell r="M264">
            <v>2016</v>
          </cell>
          <cell r="N264" t="str">
            <v>-</v>
          </cell>
          <cell r="O264" t="str">
            <v>CONCLUÍDO</v>
          </cell>
          <cell r="P264">
            <v>8</v>
          </cell>
          <cell r="Q264">
            <v>8</v>
          </cell>
          <cell r="R264" t="str">
            <v>Mariana</v>
          </cell>
          <cell r="S264" t="str">
            <v>APROVADO</v>
          </cell>
          <cell r="T264">
            <v>42388</v>
          </cell>
          <cell r="U264" t="str">
            <v>JAN</v>
          </cell>
          <cell r="V264">
            <v>2016</v>
          </cell>
          <cell r="W264" t="str">
            <v>ANGRA</v>
          </cell>
          <cell r="X264" t="str">
            <v>NT-BR 010 R-0</v>
          </cell>
          <cell r="Y264" t="str">
            <v>MICRO</v>
          </cell>
          <cell r="Z264" t="str">
            <v>NÃO</v>
          </cell>
          <cell r="AA264" t="str">
            <v>MT</v>
          </cell>
          <cell r="AB264" t="str">
            <v>Residencial</v>
          </cell>
          <cell r="AC264" t="str">
            <v>ORDEM FINALIZADA</v>
          </cell>
          <cell r="AD264" t="str">
            <v>-23.048405</v>
          </cell>
          <cell r="AE264" t="str">
            <v xml:space="preserve"> -44.351433</v>
          </cell>
          <cell r="AF264" t="str">
            <v>SIM</v>
          </cell>
          <cell r="AG264">
            <v>42453</v>
          </cell>
          <cell r="AJ264">
            <v>42009</v>
          </cell>
          <cell r="AK264" t="str">
            <v>JAN</v>
          </cell>
          <cell r="AL264">
            <v>2015</v>
          </cell>
          <cell r="AM264" t="str">
            <v>Solar Grid</v>
          </cell>
          <cell r="AQ264">
            <v>1</v>
          </cell>
          <cell r="AR264" t="str">
            <v/>
          </cell>
          <cell r="AS264" t="str">
            <v>-</v>
          </cell>
          <cell r="AU264" t="str">
            <v>ANG07</v>
          </cell>
          <cell r="AV264" t="str">
            <v>UF00251</v>
          </cell>
          <cell r="AW264">
            <v>113</v>
          </cell>
          <cell r="AX264">
            <v>0</v>
          </cell>
          <cell r="AY264">
            <v>0</v>
          </cell>
          <cell r="BA264" t="str">
            <v>3# COMP 336,4 (CORD-ACO 9.5 mm)</v>
          </cell>
          <cell r="BB264">
            <v>4.1500000000000004</v>
          </cell>
        </row>
        <row r="265">
          <cell r="B265" t="str">
            <v>A016218851</v>
          </cell>
          <cell r="C265">
            <v>417824</v>
          </cell>
          <cell r="D265" t="str">
            <v>JONESON CARNEIRO DE AZEVEDO</v>
          </cell>
          <cell r="E265">
            <v>0.5</v>
          </cell>
          <cell r="F265">
            <v>0.5</v>
          </cell>
          <cell r="G265">
            <v>42376</v>
          </cell>
          <cell r="H265" t="str">
            <v>JAN</v>
          </cell>
          <cell r="I265">
            <v>2016</v>
          </cell>
          <cell r="J265">
            <v>42377</v>
          </cell>
          <cell r="K265">
            <v>42380</v>
          </cell>
          <cell r="L265" t="str">
            <v>JAN</v>
          </cell>
          <cell r="M265">
            <v>2016</v>
          </cell>
          <cell r="N265" t="str">
            <v>-</v>
          </cell>
          <cell r="O265" t="str">
            <v>CONCLUÍDO</v>
          </cell>
          <cell r="P265">
            <v>15</v>
          </cell>
          <cell r="Q265">
            <v>15</v>
          </cell>
          <cell r="R265" t="str">
            <v>Mariana</v>
          </cell>
          <cell r="S265" t="str">
            <v>APROVADO</v>
          </cell>
          <cell r="T265">
            <v>42395</v>
          </cell>
          <cell r="U265" t="str">
            <v>JAN</v>
          </cell>
          <cell r="V265">
            <v>2016</v>
          </cell>
          <cell r="W265" t="str">
            <v>CABO FRIO</v>
          </cell>
          <cell r="X265" t="str">
            <v>NT-BR 010 R-0</v>
          </cell>
          <cell r="Y265" t="str">
            <v>MICRO</v>
          </cell>
          <cell r="Z265" t="str">
            <v>NÃO</v>
          </cell>
          <cell r="AA265" t="str">
            <v>BT - 3Ø</v>
          </cell>
          <cell r="AB265" t="str">
            <v>Residencial</v>
          </cell>
          <cell r="AC265" t="str">
            <v>ORDEM FINALIZADA</v>
          </cell>
          <cell r="AD265" t="str">
            <v>-22.881116</v>
          </cell>
          <cell r="AE265" t="str">
            <v>-42.020891</v>
          </cell>
          <cell r="AF265" t="str">
            <v>AMPLIAÇÃO</v>
          </cell>
          <cell r="AG265">
            <v>42420</v>
          </cell>
          <cell r="AH265" t="str">
            <v>AUTO</v>
          </cell>
          <cell r="AJ265" t="str">
            <v>22/02/2016</v>
          </cell>
          <cell r="AK265" t="str">
            <v>FEV</v>
          </cell>
          <cell r="AL265">
            <v>2016</v>
          </cell>
          <cell r="AM265" t="str">
            <v>Joneson C de Azevedo</v>
          </cell>
          <cell r="AN265" t="str">
            <v>Ampliação</v>
          </cell>
          <cell r="AO265" t="str">
            <v xml:space="preserve">CanadianSolar - </v>
          </cell>
          <cell r="AP265" t="str">
            <v>ENPHASE - M215-60-2LL-S22</v>
          </cell>
          <cell r="AQ265">
            <v>1</v>
          </cell>
          <cell r="AR265" t="str">
            <v/>
          </cell>
          <cell r="AS265">
            <v>46</v>
          </cell>
          <cell r="AU265" t="str">
            <v>CAF08</v>
          </cell>
          <cell r="AV265" t="str">
            <v>CF44106</v>
          </cell>
          <cell r="AW265">
            <v>25</v>
          </cell>
          <cell r="AX265" t="str">
            <v>3# CU 35 mm² (CU 16-1 FIO)</v>
          </cell>
          <cell r="AY265">
            <v>6.7099999999999993E-2</v>
          </cell>
          <cell r="BA265" t="str">
            <v>3# CU 35 mm²</v>
          </cell>
          <cell r="BB265">
            <v>2.7081925993890041</v>
          </cell>
        </row>
        <row r="266">
          <cell r="B266" t="str">
            <v>A016090946</v>
          </cell>
          <cell r="C266">
            <v>191499</v>
          </cell>
          <cell r="D266" t="str">
            <v>ANTONIO BERNOTAVICIUS DE ARAUJO</v>
          </cell>
          <cell r="E266">
            <v>3.12</v>
          </cell>
          <cell r="F266">
            <v>3.12</v>
          </cell>
          <cell r="G266">
            <v>42354</v>
          </cell>
          <cell r="H266" t="str">
            <v>DEZ</v>
          </cell>
          <cell r="I266">
            <v>2015</v>
          </cell>
          <cell r="J266">
            <v>42382</v>
          </cell>
          <cell r="K266">
            <v>42382</v>
          </cell>
          <cell r="L266" t="str">
            <v>JAN</v>
          </cell>
          <cell r="M266">
            <v>2016</v>
          </cell>
          <cell r="N266" t="str">
            <v>-</v>
          </cell>
          <cell r="O266" t="str">
            <v>CONCLUÍDO</v>
          </cell>
          <cell r="P266">
            <v>21</v>
          </cell>
          <cell r="Q266">
            <v>21</v>
          </cell>
          <cell r="R266" t="str">
            <v>Olney</v>
          </cell>
          <cell r="S266" t="str">
            <v>APROVADO</v>
          </cell>
          <cell r="T266">
            <v>42403</v>
          </cell>
          <cell r="U266" t="str">
            <v>FEV</v>
          </cell>
          <cell r="V266">
            <v>2016</v>
          </cell>
          <cell r="W266" t="str">
            <v>NITERÓI</v>
          </cell>
          <cell r="X266" t="str">
            <v>NTD-010 R-0</v>
          </cell>
          <cell r="Y266" t="str">
            <v>MICRO</v>
          </cell>
          <cell r="Z266" t="str">
            <v>NÃO</v>
          </cell>
          <cell r="AA266" t="str">
            <v>BT - 3Ø</v>
          </cell>
          <cell r="AB266" t="str">
            <v>Comercial</v>
          </cell>
          <cell r="AC266" t="str">
            <v>ORDEM FINALIZADA</v>
          </cell>
          <cell r="AD266" t="str">
            <v>-22.880024</v>
          </cell>
          <cell r="AE266" t="str">
            <v xml:space="preserve"> -43.028941</v>
          </cell>
          <cell r="AF266" t="str">
            <v>SIM</v>
          </cell>
          <cell r="AG266">
            <v>42441</v>
          </cell>
          <cell r="AH266" t="str">
            <v>AUTO</v>
          </cell>
          <cell r="AJ266" t="str">
            <v>14/03/2016</v>
          </cell>
          <cell r="AK266" t="str">
            <v>MAR</v>
          </cell>
          <cell r="AL266">
            <v>2016</v>
          </cell>
          <cell r="AM266" t="str">
            <v>Sincronia Engenharia</v>
          </cell>
          <cell r="AO266" t="str">
            <v xml:space="preserve">Canadian Solar - </v>
          </cell>
          <cell r="AP266" t="str">
            <v>ABB - PVI - 3.0- TL-OUTD-S</v>
          </cell>
          <cell r="AQ266">
            <v>1</v>
          </cell>
          <cell r="AR266" t="str">
            <v/>
          </cell>
          <cell r="AS266">
            <v>89</v>
          </cell>
          <cell r="AU266" t="str">
            <v>ZSL01</v>
          </cell>
          <cell r="AV266" t="str">
            <v>NI32799</v>
          </cell>
          <cell r="AW266">
            <v>75</v>
          </cell>
          <cell r="AX266" t="str">
            <v>3# PR 1kV 3x95(50)mm²AL</v>
          </cell>
          <cell r="AY266">
            <v>0.36210000000000003</v>
          </cell>
          <cell r="BA266" t="str">
            <v>3# CA 2 AWG</v>
          </cell>
          <cell r="BB266">
            <v>9.0030962383457762</v>
          </cell>
        </row>
        <row r="267">
          <cell r="B267" t="str">
            <v>A016240515</v>
          </cell>
          <cell r="C267">
            <v>6186254</v>
          </cell>
          <cell r="D267" t="str">
            <v>TATIANE MUNIZ WALTER</v>
          </cell>
          <cell r="E267">
            <v>4.68</v>
          </cell>
          <cell r="F267">
            <v>4.68</v>
          </cell>
          <cell r="G267">
            <v>42380</v>
          </cell>
          <cell r="H267" t="str">
            <v>JAN</v>
          </cell>
          <cell r="I267">
            <v>2016</v>
          </cell>
          <cell r="J267">
            <v>42382</v>
          </cell>
          <cell r="K267">
            <v>42382</v>
          </cell>
          <cell r="L267" t="str">
            <v>JAN</v>
          </cell>
          <cell r="M267">
            <v>2016</v>
          </cell>
          <cell r="N267" t="str">
            <v>-</v>
          </cell>
          <cell r="O267" t="str">
            <v>CONCLUÍDO</v>
          </cell>
          <cell r="P267">
            <v>33</v>
          </cell>
          <cell r="Q267">
            <v>33</v>
          </cell>
          <cell r="R267" t="str">
            <v>Olney</v>
          </cell>
          <cell r="S267" t="str">
            <v>APROVADO</v>
          </cell>
          <cell r="T267">
            <v>42415</v>
          </cell>
          <cell r="U267" t="str">
            <v>FEV</v>
          </cell>
          <cell r="V267">
            <v>2016</v>
          </cell>
          <cell r="W267" t="str">
            <v>PETRÓPOLIS</v>
          </cell>
          <cell r="X267" t="str">
            <v>NT-BR 010 R-0</v>
          </cell>
          <cell r="Y267" t="str">
            <v>MICRO</v>
          </cell>
          <cell r="Z267" t="str">
            <v>NÃO</v>
          </cell>
          <cell r="AA267" t="str">
            <v>BT - 3Ø</v>
          </cell>
          <cell r="AB267" t="str">
            <v>Residencial</v>
          </cell>
          <cell r="AC267" t="str">
            <v>ORDEM FINALIZADA</v>
          </cell>
          <cell r="AD267" t="str">
            <v>-22.514563</v>
          </cell>
          <cell r="AE267" t="str">
            <v xml:space="preserve"> -43.220833</v>
          </cell>
          <cell r="AF267" t="str">
            <v>SIM</v>
          </cell>
          <cell r="AG267">
            <v>42494</v>
          </cell>
          <cell r="AH267" t="str">
            <v>AUTO</v>
          </cell>
          <cell r="AJ267" t="str">
            <v>05/05/2016</v>
          </cell>
          <cell r="AK267" t="str">
            <v>MAI</v>
          </cell>
          <cell r="AL267">
            <v>2016</v>
          </cell>
          <cell r="AM267" t="str">
            <v>Enel Soluções</v>
          </cell>
          <cell r="AO267" t="str">
            <v>Jinko Solar - JKM260P-60</v>
          </cell>
          <cell r="AP267" t="str">
            <v>FRONIUS - Primo 4.0-1</v>
          </cell>
          <cell r="AQ267">
            <v>1</v>
          </cell>
          <cell r="AR267" t="str">
            <v/>
          </cell>
          <cell r="AS267">
            <v>115</v>
          </cell>
          <cell r="AU267" t="str">
            <v>BGN02</v>
          </cell>
          <cell r="AV267" t="str">
            <v>PE68778</v>
          </cell>
          <cell r="AW267">
            <v>75</v>
          </cell>
          <cell r="AX267" t="str">
            <v>3# CA 2 AWG (CA 2 AWG)</v>
          </cell>
          <cell r="AY267">
            <v>8.7999999999999995E-2</v>
          </cell>
          <cell r="BA267" t="str">
            <v>3# CA 336,4 MCM (CA 1/0 AWG)</v>
          </cell>
          <cell r="BB267">
            <v>1.2196191753319463</v>
          </cell>
        </row>
        <row r="268">
          <cell r="B268" t="str">
            <v>A016260943</v>
          </cell>
          <cell r="C268">
            <v>6206038</v>
          </cell>
          <cell r="D268" t="str">
            <v>JOAO ROMAO DOS SANTOS FILHO</v>
          </cell>
          <cell r="E268">
            <v>1.86</v>
          </cell>
          <cell r="F268" t="str">
            <v>0</v>
          </cell>
          <cell r="G268">
            <v>42382</v>
          </cell>
          <cell r="H268" t="str">
            <v>JAN</v>
          </cell>
          <cell r="I268">
            <v>2016</v>
          </cell>
          <cell r="J268">
            <v>42383</v>
          </cell>
          <cell r="K268">
            <v>42383</v>
          </cell>
          <cell r="L268" t="str">
            <v>JAN</v>
          </cell>
          <cell r="M268">
            <v>2016</v>
          </cell>
          <cell r="N268" t="str">
            <v>-</v>
          </cell>
          <cell r="O268" t="str">
            <v>CONCLUÍDO</v>
          </cell>
          <cell r="P268">
            <v>14</v>
          </cell>
          <cell r="Q268">
            <v>22</v>
          </cell>
          <cell r="R268" t="str">
            <v>Mariana</v>
          </cell>
          <cell r="S268" t="str">
            <v>REPROVADO</v>
          </cell>
          <cell r="T268">
            <v>42397</v>
          </cell>
          <cell r="U268" t="str">
            <v>JAN</v>
          </cell>
          <cell r="V268">
            <v>2016</v>
          </cell>
          <cell r="W268" t="str">
            <v>ANGRA</v>
          </cell>
          <cell r="X268" t="str">
            <v>NT-BR 010 R-0</v>
          </cell>
          <cell r="Y268" t="str">
            <v>MICRO</v>
          </cell>
          <cell r="Z268" t="str">
            <v>NÃO</v>
          </cell>
          <cell r="AA268" t="str">
            <v>BT - 2Ø</v>
          </cell>
          <cell r="AB268" t="str">
            <v>Residencial</v>
          </cell>
          <cell r="AC268" t="str">
            <v>ORDEM FINALIZADA</v>
          </cell>
          <cell r="AD268" t="str">
            <v>-23.144033</v>
          </cell>
          <cell r="AE268" t="str">
            <v>-44.166583</v>
          </cell>
          <cell r="AF268" t="str">
            <v>NÃO</v>
          </cell>
          <cell r="AJ268" t="str">
            <v>18/07/2016</v>
          </cell>
          <cell r="AK268" t="str">
            <v>JUL</v>
          </cell>
          <cell r="AL268">
            <v>2016</v>
          </cell>
          <cell r="AM268" t="str">
            <v>Araxá</v>
          </cell>
          <cell r="AO268" t="str">
            <v>Trina Solar - 310, PEG14, Multi</v>
          </cell>
          <cell r="AP268" t="str">
            <v>FRONIUS - Galvo 1.5-1</v>
          </cell>
          <cell r="AQ268">
            <v>1</v>
          </cell>
          <cell r="AR268" t="str">
            <v/>
          </cell>
          <cell r="AS268">
            <v>187</v>
          </cell>
          <cell r="AT268" t="str">
            <v>ART</v>
          </cell>
          <cell r="AU268" t="str">
            <v>JAC01</v>
          </cell>
          <cell r="AV268" t="str">
            <v>AN77300</v>
          </cell>
          <cell r="AW268">
            <v>113</v>
          </cell>
          <cell r="AX268" t="str">
            <v>3# PR 1kV 3x95(50)mm²AL</v>
          </cell>
          <cell r="AY268">
            <v>0.59510000000000007</v>
          </cell>
          <cell r="BA268" t="str">
            <v>3# PR 15kV 3x95(70)mm²AL</v>
          </cell>
          <cell r="BB268">
            <v>11.76</v>
          </cell>
        </row>
        <row r="269">
          <cell r="B269">
            <v>13143686</v>
          </cell>
          <cell r="C269">
            <v>4325326</v>
          </cell>
          <cell r="D269" t="str">
            <v>TRANSFORMAR INDUSTRIA E COMERCIO LTDA</v>
          </cell>
          <cell r="E269">
            <v>60</v>
          </cell>
          <cell r="F269">
            <v>60</v>
          </cell>
          <cell r="G269">
            <v>42376</v>
          </cell>
          <cell r="H269" t="str">
            <v>JAN</v>
          </cell>
          <cell r="I269">
            <v>2016</v>
          </cell>
          <cell r="J269">
            <v>42383</v>
          </cell>
          <cell r="K269">
            <v>42383</v>
          </cell>
          <cell r="L269" t="str">
            <v>JAN</v>
          </cell>
          <cell r="M269">
            <v>2016</v>
          </cell>
          <cell r="N269" t="str">
            <v>-</v>
          </cell>
          <cell r="O269" t="str">
            <v>CONCLUÍDO</v>
          </cell>
          <cell r="P269">
            <v>62</v>
          </cell>
          <cell r="Q269">
            <v>62</v>
          </cell>
          <cell r="R269" t="str">
            <v>Olney</v>
          </cell>
          <cell r="S269" t="str">
            <v>APROVADO</v>
          </cell>
          <cell r="T269">
            <v>42445</v>
          </cell>
          <cell r="U269" t="str">
            <v>MAR</v>
          </cell>
          <cell r="V269">
            <v>2016</v>
          </cell>
          <cell r="W269" t="str">
            <v>SÃO GONÇALO</v>
          </cell>
          <cell r="X269" t="str">
            <v>NT-BR 010 R-0</v>
          </cell>
          <cell r="Y269" t="str">
            <v>MICRO</v>
          </cell>
          <cell r="Z269" t="str">
            <v>NÃO</v>
          </cell>
          <cell r="AA269" t="str">
            <v>MT</v>
          </cell>
          <cell r="AB269" t="str">
            <v>Comercial</v>
          </cell>
          <cell r="AC269" t="str">
            <v>ORDEM FINALIZADA</v>
          </cell>
          <cell r="AD269" t="str">
            <v>-22.712305</v>
          </cell>
          <cell r="AE269" t="str">
            <v xml:space="preserve"> -42.674666</v>
          </cell>
          <cell r="AF269" t="str">
            <v>SIM</v>
          </cell>
          <cell r="AG269">
            <v>42473</v>
          </cell>
          <cell r="AJ269">
            <v>42020</v>
          </cell>
          <cell r="AK269" t="str">
            <v>JAN</v>
          </cell>
          <cell r="AL269">
            <v>2015</v>
          </cell>
          <cell r="AM269" t="str">
            <v>Brasil Solair</v>
          </cell>
          <cell r="AN269" t="str">
            <v>Aprovado pelo PLM - 10/03/2016</v>
          </cell>
          <cell r="AQ269">
            <v>1</v>
          </cell>
          <cell r="AR269" t="str">
            <v/>
          </cell>
          <cell r="AS269" t="str">
            <v>-</v>
          </cell>
          <cell r="AU269" t="str">
            <v>TAG01</v>
          </cell>
          <cell r="AV269" t="str">
            <v>U9262</v>
          </cell>
          <cell r="AW269" t="str">
            <v/>
          </cell>
          <cell r="AX269">
            <v>0</v>
          </cell>
          <cell r="AY269">
            <v>0</v>
          </cell>
          <cell r="BA269" t="str">
            <v>3# CA 2 AWG</v>
          </cell>
          <cell r="BB269">
            <v>9.9633316172338766</v>
          </cell>
        </row>
        <row r="270">
          <cell r="B270">
            <v>13143684</v>
          </cell>
          <cell r="C270">
            <v>6097823</v>
          </cell>
          <cell r="D270" t="str">
            <v>POSTO CHEFAO CAM DE ITAMBI LTDA-ME</v>
          </cell>
          <cell r="E270">
            <v>72</v>
          </cell>
          <cell r="F270">
            <v>72</v>
          </cell>
          <cell r="G270">
            <v>42376</v>
          </cell>
          <cell r="H270" t="str">
            <v>JAN</v>
          </cell>
          <cell r="I270">
            <v>2016</v>
          </cell>
          <cell r="J270">
            <v>42383</v>
          </cell>
          <cell r="K270">
            <v>42383</v>
          </cell>
          <cell r="L270" t="str">
            <v>JAN</v>
          </cell>
          <cell r="M270">
            <v>2016</v>
          </cell>
          <cell r="N270" t="str">
            <v>-</v>
          </cell>
          <cell r="O270" t="str">
            <v>CONCLUÍDO</v>
          </cell>
          <cell r="P270">
            <v>63</v>
          </cell>
          <cell r="Q270">
            <v>63</v>
          </cell>
          <cell r="R270" t="str">
            <v>Olney</v>
          </cell>
          <cell r="S270" t="str">
            <v>APROVADO</v>
          </cell>
          <cell r="T270">
            <v>42446</v>
          </cell>
          <cell r="U270" t="str">
            <v>MAR</v>
          </cell>
          <cell r="V270">
            <v>2016</v>
          </cell>
          <cell r="W270" t="str">
            <v>SÃO GONÇALO</v>
          </cell>
          <cell r="X270" t="str">
            <v>NT-BR 010 R-0</v>
          </cell>
          <cell r="Y270" t="str">
            <v>MICRO</v>
          </cell>
          <cell r="Z270" t="str">
            <v>NÃO</v>
          </cell>
          <cell r="AA270" t="str">
            <v>MT</v>
          </cell>
          <cell r="AB270" t="str">
            <v>Comercial</v>
          </cell>
          <cell r="AC270" t="str">
            <v>ORDEM FINALIZADA</v>
          </cell>
          <cell r="AD270" t="str">
            <v>-22.743919</v>
          </cell>
          <cell r="AE270" t="str">
            <v xml:space="preserve"> -42.952966</v>
          </cell>
          <cell r="AF270" t="str">
            <v>SIM</v>
          </cell>
          <cell r="AG270">
            <v>42489</v>
          </cell>
          <cell r="AJ270">
            <v>42034</v>
          </cell>
          <cell r="AK270" t="str">
            <v>JAN</v>
          </cell>
          <cell r="AL270">
            <v>2015</v>
          </cell>
          <cell r="AM270" t="str">
            <v>Brasil Solair</v>
          </cell>
          <cell r="AN270">
            <v>42444</v>
          </cell>
          <cell r="AQ270">
            <v>1</v>
          </cell>
          <cell r="AR270" t="str">
            <v/>
          </cell>
          <cell r="AS270" t="str">
            <v>-</v>
          </cell>
          <cell r="AU270" t="str">
            <v>ITB02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BA270" t="str">
            <v>3# CA 2 AWG</v>
          </cell>
          <cell r="BB270">
            <v>9.1199999999999992</v>
          </cell>
        </row>
        <row r="271">
          <cell r="B271" t="str">
            <v>A016262967</v>
          </cell>
          <cell r="C271">
            <v>1420848</v>
          </cell>
          <cell r="D271" t="str">
            <v>VERA LUCIA MAIA COELHO</v>
          </cell>
          <cell r="E271">
            <v>1</v>
          </cell>
          <cell r="F271" t="str">
            <v>0</v>
          </cell>
          <cell r="G271">
            <v>42382</v>
          </cell>
          <cell r="H271" t="str">
            <v>JAN</v>
          </cell>
          <cell r="I271">
            <v>2016</v>
          </cell>
          <cell r="J271">
            <v>42384</v>
          </cell>
          <cell r="K271">
            <v>42384</v>
          </cell>
          <cell r="L271" t="str">
            <v>JAN</v>
          </cell>
          <cell r="M271">
            <v>2016</v>
          </cell>
          <cell r="N271" t="str">
            <v>-</v>
          </cell>
          <cell r="O271" t="str">
            <v>CONCLUÍDO</v>
          </cell>
          <cell r="P271">
            <v>52</v>
          </cell>
          <cell r="Q271">
            <v>61</v>
          </cell>
          <cell r="R271" t="str">
            <v>Olney</v>
          </cell>
          <cell r="S271" t="str">
            <v>REPROVADO</v>
          </cell>
          <cell r="T271">
            <v>42436</v>
          </cell>
          <cell r="U271" t="str">
            <v>MAR</v>
          </cell>
          <cell r="V271">
            <v>2016</v>
          </cell>
          <cell r="W271" t="str">
            <v>CABO FRIO</v>
          </cell>
          <cell r="X271" t="str">
            <v>NT-BR 010 R-0</v>
          </cell>
          <cell r="Y271" t="str">
            <v>MICRO</v>
          </cell>
          <cell r="Z271" t="str">
            <v>NÃO</v>
          </cell>
          <cell r="AA271" t="str">
            <v>BT - 3Ø</v>
          </cell>
          <cell r="AB271" t="str">
            <v>Residencial</v>
          </cell>
          <cell r="AC271" t="str">
            <v>ORDEM FINALIZADA</v>
          </cell>
          <cell r="AD271" t="str">
            <v>-22.942494</v>
          </cell>
          <cell r="AE271" t="str">
            <v>-42.176369</v>
          </cell>
          <cell r="AF271" t="str">
            <v>NÃO</v>
          </cell>
          <cell r="AJ271" t="str">
            <v>12/07/2016</v>
          </cell>
          <cell r="AK271" t="str">
            <v>JUL</v>
          </cell>
          <cell r="AL271">
            <v>2016</v>
          </cell>
          <cell r="AM271" t="str">
            <v>CSI Automação</v>
          </cell>
          <cell r="AO271" t="str">
            <v xml:space="preserve">Axitec Solar - </v>
          </cell>
          <cell r="AP271" t="str">
            <v xml:space="preserve">PHB - </v>
          </cell>
          <cell r="AQ271">
            <v>1</v>
          </cell>
          <cell r="AR271" t="str">
            <v/>
          </cell>
          <cell r="AS271">
            <v>181</v>
          </cell>
          <cell r="AT271" t="str">
            <v>ART + Formulário de SA</v>
          </cell>
          <cell r="AU271" t="str">
            <v>CAF06</v>
          </cell>
          <cell r="AV271" t="str">
            <v>CF48170</v>
          </cell>
          <cell r="AW271">
            <v>113</v>
          </cell>
          <cell r="AX271" t="str">
            <v>3# PR 1kV 3x95(70)mm²CU</v>
          </cell>
          <cell r="AY271">
            <v>0.25900000000000001</v>
          </cell>
          <cell r="BA271" t="str">
            <v>3# CU 25 mm²</v>
          </cell>
          <cell r="BB271">
            <v>24.384285431631678</v>
          </cell>
        </row>
        <row r="272">
          <cell r="B272" t="str">
            <v>A016289067</v>
          </cell>
          <cell r="C272">
            <v>5876355</v>
          </cell>
          <cell r="D272" t="str">
            <v>MERCADO SAO LUCAS DE PORTO DE ROCA</v>
          </cell>
          <cell r="F272" t="str">
            <v>0</v>
          </cell>
          <cell r="G272">
            <v>42387</v>
          </cell>
          <cell r="H272" t="str">
            <v>-</v>
          </cell>
          <cell r="I272" t="str">
            <v>-</v>
          </cell>
          <cell r="J272">
            <v>42387</v>
          </cell>
          <cell r="K272">
            <v>42387</v>
          </cell>
          <cell r="L272" t="str">
            <v>-</v>
          </cell>
          <cell r="M272" t="str">
            <v>-</v>
          </cell>
          <cell r="N272" t="str">
            <v>-</v>
          </cell>
          <cell r="O272" t="str">
            <v>CANCELADO</v>
          </cell>
          <cell r="P272" t="str">
            <v>-</v>
          </cell>
          <cell r="Q272" t="str">
            <v>-</v>
          </cell>
          <cell r="S272" t="str">
            <v>ING. INDEVIDO</v>
          </cell>
          <cell r="U272" t="str">
            <v>-</v>
          </cell>
          <cell r="V272" t="str">
            <v>-</v>
          </cell>
          <cell r="X272" t="str">
            <v>-</v>
          </cell>
          <cell r="Y272" t="str">
            <v>-</v>
          </cell>
          <cell r="AC272" t="str">
            <v>ORDEM FINALIZADA</v>
          </cell>
          <cell r="AF272" t="str">
            <v/>
          </cell>
          <cell r="AJ272" t="str">
            <v>18/01/2016</v>
          </cell>
          <cell r="AK272" t="str">
            <v>-</v>
          </cell>
          <cell r="AL272" t="str">
            <v>-</v>
          </cell>
          <cell r="AQ272" t="str">
            <v>-</v>
          </cell>
          <cell r="AR272" t="str">
            <v/>
          </cell>
          <cell r="AS272" t="str">
            <v>-</v>
          </cell>
          <cell r="AU272" t="str">
            <v>-</v>
          </cell>
          <cell r="AV272" t="str">
            <v>-</v>
          </cell>
          <cell r="AW272" t="str">
            <v>-</v>
          </cell>
          <cell r="AX272" t="str">
            <v>-</v>
          </cell>
          <cell r="AY272" t="str">
            <v>-</v>
          </cell>
          <cell r="BA272" t="str">
            <v>-</v>
          </cell>
          <cell r="BB272" t="str">
            <v>-</v>
          </cell>
        </row>
        <row r="273">
          <cell r="B273" t="str">
            <v>A016289094</v>
          </cell>
          <cell r="C273">
            <v>5867517</v>
          </cell>
          <cell r="D273" t="str">
            <v>MERCADO SAO LUCAS DE PORTO DE ROCA EIREL</v>
          </cell>
          <cell r="F273" t="str">
            <v>0</v>
          </cell>
          <cell r="G273">
            <v>42387</v>
          </cell>
          <cell r="H273" t="str">
            <v>-</v>
          </cell>
          <cell r="I273" t="str">
            <v>-</v>
          </cell>
          <cell r="J273">
            <v>42387</v>
          </cell>
          <cell r="K273">
            <v>42387</v>
          </cell>
          <cell r="L273" t="str">
            <v>-</v>
          </cell>
          <cell r="M273" t="str">
            <v>-</v>
          </cell>
          <cell r="N273" t="str">
            <v>-</v>
          </cell>
          <cell r="O273" t="str">
            <v>CANCELADO</v>
          </cell>
          <cell r="P273" t="str">
            <v>-</v>
          </cell>
          <cell r="Q273" t="str">
            <v>-</v>
          </cell>
          <cell r="S273" t="str">
            <v>ING. INDEVIDO</v>
          </cell>
          <cell r="U273" t="str">
            <v>-</v>
          </cell>
          <cell r="V273" t="str">
            <v>-</v>
          </cell>
          <cell r="X273" t="str">
            <v>-</v>
          </cell>
          <cell r="Y273" t="str">
            <v>-</v>
          </cell>
          <cell r="AC273" t="str">
            <v>ORDEM FINALIZADA</v>
          </cell>
          <cell r="AF273" t="str">
            <v/>
          </cell>
          <cell r="AJ273" t="str">
            <v>18/01/2016</v>
          </cell>
          <cell r="AK273" t="str">
            <v>-</v>
          </cell>
          <cell r="AL273" t="str">
            <v>-</v>
          </cell>
          <cell r="AQ273" t="str">
            <v>-</v>
          </cell>
          <cell r="AR273" t="str">
            <v/>
          </cell>
          <cell r="AS273" t="str">
            <v>-</v>
          </cell>
          <cell r="AU273" t="str">
            <v>-</v>
          </cell>
          <cell r="AV273" t="str">
            <v>-</v>
          </cell>
          <cell r="AW273" t="str">
            <v>-</v>
          </cell>
          <cell r="AX273" t="str">
            <v>-</v>
          </cell>
          <cell r="AY273" t="str">
            <v>-</v>
          </cell>
          <cell r="BA273" t="str">
            <v>-</v>
          </cell>
          <cell r="BB273" t="str">
            <v>-</v>
          </cell>
        </row>
        <row r="274">
          <cell r="B274" t="str">
            <v>A016289140</v>
          </cell>
          <cell r="C274">
            <v>5939993</v>
          </cell>
          <cell r="D274" t="str">
            <v>ACADEMIA SB FITNESS CLUB LTDA</v>
          </cell>
          <cell r="F274" t="str">
            <v>0</v>
          </cell>
          <cell r="G274">
            <v>42387</v>
          </cell>
          <cell r="H274" t="str">
            <v>-</v>
          </cell>
          <cell r="I274" t="str">
            <v>-</v>
          </cell>
          <cell r="J274">
            <v>42387</v>
          </cell>
          <cell r="K274">
            <v>42387</v>
          </cell>
          <cell r="L274" t="str">
            <v>-</v>
          </cell>
          <cell r="M274" t="str">
            <v>-</v>
          </cell>
          <cell r="N274" t="str">
            <v>-</v>
          </cell>
          <cell r="O274" t="str">
            <v>CANCELADO</v>
          </cell>
          <cell r="P274" t="str">
            <v>-</v>
          </cell>
          <cell r="Q274" t="str">
            <v>-</v>
          </cell>
          <cell r="S274" t="str">
            <v>ING. INDEVIDO</v>
          </cell>
          <cell r="U274" t="str">
            <v>-</v>
          </cell>
          <cell r="V274" t="str">
            <v>-</v>
          </cell>
          <cell r="X274" t="str">
            <v>-</v>
          </cell>
          <cell r="Y274" t="str">
            <v>-</v>
          </cell>
          <cell r="AC274" t="str">
            <v>ORDEM FINALIZADA</v>
          </cell>
          <cell r="AD274" t="str">
            <v>-22.434178</v>
          </cell>
          <cell r="AE274" t="str">
            <v xml:space="preserve"> -43.110754</v>
          </cell>
          <cell r="AF274" t="str">
            <v/>
          </cell>
          <cell r="AJ274" t="str">
            <v>18/01/2016</v>
          </cell>
          <cell r="AK274" t="str">
            <v>-</v>
          </cell>
          <cell r="AL274" t="str">
            <v>-</v>
          </cell>
          <cell r="AQ274" t="str">
            <v>-</v>
          </cell>
          <cell r="AR274" t="str">
            <v/>
          </cell>
          <cell r="AS274" t="str">
            <v>-</v>
          </cell>
          <cell r="AU274" t="str">
            <v>-</v>
          </cell>
          <cell r="AV274" t="str">
            <v>-</v>
          </cell>
          <cell r="AW274" t="str">
            <v>-</v>
          </cell>
          <cell r="AX274" t="str">
            <v>-</v>
          </cell>
          <cell r="AY274" t="str">
            <v>-</v>
          </cell>
          <cell r="BA274" t="str">
            <v>-</v>
          </cell>
          <cell r="BB274" t="str">
            <v>-</v>
          </cell>
        </row>
        <row r="275">
          <cell r="B275" t="str">
            <v>A016187167</v>
          </cell>
          <cell r="C275">
            <v>4854232</v>
          </cell>
          <cell r="D275" t="str">
            <v>P L TELEMARKETING E COBRANCA LTDA ME</v>
          </cell>
          <cell r="E275">
            <v>60</v>
          </cell>
          <cell r="F275" t="str">
            <v>0</v>
          </cell>
          <cell r="G275">
            <v>42373</v>
          </cell>
          <cell r="H275" t="str">
            <v>JAN</v>
          </cell>
          <cell r="I275">
            <v>2016</v>
          </cell>
          <cell r="J275">
            <v>42388</v>
          </cell>
          <cell r="K275">
            <v>42388</v>
          </cell>
          <cell r="L275" t="str">
            <v>JAN</v>
          </cell>
          <cell r="M275">
            <v>2016</v>
          </cell>
          <cell r="N275" t="str">
            <v>-</v>
          </cell>
          <cell r="O275" t="str">
            <v>CANCELADO</v>
          </cell>
          <cell r="P275">
            <v>7</v>
          </cell>
          <cell r="Q275">
            <v>9</v>
          </cell>
          <cell r="R275" t="str">
            <v>Mariana</v>
          </cell>
          <cell r="S275" t="str">
            <v>REPROVADO</v>
          </cell>
          <cell r="T275">
            <v>42395</v>
          </cell>
          <cell r="U275" t="str">
            <v>JAN</v>
          </cell>
          <cell r="V275">
            <v>2016</v>
          </cell>
          <cell r="W275" t="str">
            <v>NITERÓI</v>
          </cell>
          <cell r="X275" t="str">
            <v>NT-BR 010 R-0</v>
          </cell>
          <cell r="Y275" t="str">
            <v>MICRO</v>
          </cell>
          <cell r="Z275" t="str">
            <v>NÃO</v>
          </cell>
          <cell r="AA275" t="str">
            <v>BT - 3Ø</v>
          </cell>
          <cell r="AB275" t="str">
            <v>Comercial</v>
          </cell>
          <cell r="AC275" t="str">
            <v>ORDEM FINALIZADA</v>
          </cell>
          <cell r="AD275" t="str">
            <v>-22.888333</v>
          </cell>
          <cell r="AE275" t="str">
            <v>-43.121583</v>
          </cell>
          <cell r="AF275" t="str">
            <v>NÃO</v>
          </cell>
          <cell r="AJ275">
            <v>42754</v>
          </cell>
          <cell r="AK275" t="str">
            <v>JAN</v>
          </cell>
          <cell r="AL275">
            <v>2017</v>
          </cell>
          <cell r="AM275" t="str">
            <v>Brasil Solair</v>
          </cell>
          <cell r="AQ275">
            <v>1</v>
          </cell>
          <cell r="AR275" t="str">
            <v/>
          </cell>
          <cell r="AS275">
            <v>381</v>
          </cell>
          <cell r="AT275" t="str">
            <v>ART</v>
          </cell>
          <cell r="AU275" t="str">
            <v>SLR15</v>
          </cell>
          <cell r="AV275" t="str">
            <v>N760801</v>
          </cell>
          <cell r="AW275">
            <v>150</v>
          </cell>
          <cell r="AX275" t="str">
            <v>3# BT SDE</v>
          </cell>
          <cell r="AY275">
            <v>2E-3</v>
          </cell>
          <cell r="BA275" t="str">
            <v>3# CA 336,4 MCM</v>
          </cell>
          <cell r="BB275">
            <v>0.34</v>
          </cell>
        </row>
        <row r="276">
          <cell r="B276" t="str">
            <v>A016223762</v>
          </cell>
          <cell r="C276">
            <v>5367600</v>
          </cell>
          <cell r="D276" t="str">
            <v>MINI MERCADO BESSA SILVA LTDA</v>
          </cell>
          <cell r="E276">
            <v>14.4</v>
          </cell>
          <cell r="F276" t="str">
            <v>0</v>
          </cell>
          <cell r="G276">
            <v>42377</v>
          </cell>
          <cell r="H276" t="str">
            <v>JAN</v>
          </cell>
          <cell r="I276">
            <v>2016</v>
          </cell>
          <cell r="J276">
            <v>42388</v>
          </cell>
          <cell r="K276">
            <v>42388</v>
          </cell>
          <cell r="L276" t="str">
            <v>JAN</v>
          </cell>
          <cell r="M276">
            <v>2016</v>
          </cell>
          <cell r="N276" t="str">
            <v>-</v>
          </cell>
          <cell r="O276" t="str">
            <v>CONCLUÍDO</v>
          </cell>
          <cell r="P276">
            <v>8</v>
          </cell>
          <cell r="Q276">
            <v>34</v>
          </cell>
          <cell r="R276" t="str">
            <v>Mariana</v>
          </cell>
          <cell r="S276" t="str">
            <v>REPROVADO</v>
          </cell>
          <cell r="T276">
            <v>42396</v>
          </cell>
          <cell r="U276" t="str">
            <v>JAN</v>
          </cell>
          <cell r="V276">
            <v>2016</v>
          </cell>
          <cell r="W276" t="str">
            <v>NITERÓI</v>
          </cell>
          <cell r="X276" t="str">
            <v>NT-BR 010 R-0</v>
          </cell>
          <cell r="Y276" t="str">
            <v>MICRO</v>
          </cell>
          <cell r="Z276" t="str">
            <v>NÃO</v>
          </cell>
          <cell r="AA276" t="str">
            <v>BT - 3Ø</v>
          </cell>
          <cell r="AB276" t="str">
            <v>Comercial</v>
          </cell>
          <cell r="AC276" t="str">
            <v>ORDEM FINALIZADA</v>
          </cell>
          <cell r="AD276" t="str">
            <v>-22.923853</v>
          </cell>
          <cell r="AE276" t="str">
            <v>-42.962611</v>
          </cell>
          <cell r="AF276" t="str">
            <v>NÃO</v>
          </cell>
          <cell r="AH276" t="str">
            <v>AUTO</v>
          </cell>
          <cell r="AJ276" t="str">
            <v>29/04/2016</v>
          </cell>
          <cell r="AK276" t="str">
            <v>ABR</v>
          </cell>
          <cell r="AL276">
            <v>2016</v>
          </cell>
          <cell r="AM276" t="str">
            <v>Brasil Solair</v>
          </cell>
          <cell r="AO276" t="str">
            <v xml:space="preserve">Brasil Solair - </v>
          </cell>
          <cell r="AP276" t="str">
            <v xml:space="preserve">SAJ - </v>
          </cell>
          <cell r="AQ276">
            <v>1</v>
          </cell>
          <cell r="AR276" t="str">
            <v/>
          </cell>
          <cell r="AS276">
            <v>112</v>
          </cell>
          <cell r="AT276" t="str">
            <v>ART</v>
          </cell>
          <cell r="AU276" t="str">
            <v>INO02</v>
          </cell>
          <cell r="AV276" t="str">
            <v>N700306</v>
          </cell>
          <cell r="AW276" t="str">
            <v/>
          </cell>
          <cell r="AX276" t="str">
            <v>3# CA 2 AWG (CA 2 AWG)</v>
          </cell>
          <cell r="AY276">
            <v>0.39810000000000001</v>
          </cell>
          <cell r="BA276" t="str">
            <v>3# CA 2 AWG</v>
          </cell>
          <cell r="BB276">
            <v>11.15</v>
          </cell>
        </row>
        <row r="277">
          <cell r="B277" t="str">
            <v>A016299998</v>
          </cell>
          <cell r="C277">
            <v>2544741</v>
          </cell>
          <cell r="D277" t="str">
            <v>FELIPE VIEIRA DE SOUZA</v>
          </cell>
          <cell r="E277">
            <v>2.5</v>
          </cell>
          <cell r="F277" t="str">
            <v>0</v>
          </cell>
          <cell r="G277">
            <v>42388</v>
          </cell>
          <cell r="H277" t="str">
            <v>JAN</v>
          </cell>
          <cell r="I277">
            <v>2016</v>
          </cell>
          <cell r="J277">
            <v>42388</v>
          </cell>
          <cell r="K277">
            <v>42388</v>
          </cell>
          <cell r="L277" t="str">
            <v>JAN</v>
          </cell>
          <cell r="M277">
            <v>2016</v>
          </cell>
          <cell r="N277" t="str">
            <v>-</v>
          </cell>
          <cell r="O277" t="str">
            <v>CONCLUÍDO</v>
          </cell>
          <cell r="P277">
            <v>9</v>
          </cell>
          <cell r="Q277">
            <v>29</v>
          </cell>
          <cell r="R277" t="str">
            <v>Mariana</v>
          </cell>
          <cell r="S277" t="str">
            <v>REPROVADO</v>
          </cell>
          <cell r="T277">
            <v>42397</v>
          </cell>
          <cell r="U277" t="str">
            <v>JAN</v>
          </cell>
          <cell r="V277">
            <v>2016</v>
          </cell>
          <cell r="W277" t="str">
            <v>TERESÓPOLIS</v>
          </cell>
          <cell r="X277" t="str">
            <v>NT-BR 010 R-0</v>
          </cell>
          <cell r="Y277" t="str">
            <v>MICRO</v>
          </cell>
          <cell r="Z277" t="str">
            <v>NÃO</v>
          </cell>
          <cell r="AA277" t="str">
            <v>BT - 3Ø</v>
          </cell>
          <cell r="AB277" t="str">
            <v>Residencial</v>
          </cell>
          <cell r="AC277" t="str">
            <v>ORDEM FINALIZADA</v>
          </cell>
          <cell r="AD277" t="str">
            <v>-22.389469</v>
          </cell>
          <cell r="AE277" t="str">
            <v>-42.868795</v>
          </cell>
          <cell r="AF277" t="str">
            <v>NÃO</v>
          </cell>
          <cell r="AJ277" t="str">
            <v>29/08/2016</v>
          </cell>
          <cell r="AK277" t="str">
            <v>AGO</v>
          </cell>
          <cell r="AL277">
            <v>2016</v>
          </cell>
          <cell r="AM277" t="str">
            <v>JV Soluções de Engenharia</v>
          </cell>
          <cell r="AO277" t="str">
            <v>Risen - SYP250P</v>
          </cell>
          <cell r="AP277" t="str">
            <v>B&amp;B - SF3000TL</v>
          </cell>
          <cell r="AQ277">
            <v>1</v>
          </cell>
          <cell r="AR277" t="str">
            <v/>
          </cell>
          <cell r="AS277">
            <v>223</v>
          </cell>
          <cell r="AT277" t="str">
            <v>ART + Certificado/Registro - Inversor</v>
          </cell>
          <cell r="AU277" t="str">
            <v>TER05</v>
          </cell>
          <cell r="AV277" t="str">
            <v>TE62117</v>
          </cell>
          <cell r="AW277">
            <v>30</v>
          </cell>
          <cell r="AX277" t="str">
            <v>3# CA 1/0 AWG (CA 2 AWG)</v>
          </cell>
          <cell r="AY277">
            <v>0.54100000000000004</v>
          </cell>
          <cell r="BA277" t="str">
            <v>3# CA 2 AWG (CA 2 AWG)</v>
          </cell>
          <cell r="BB277">
            <v>26.806836839856537</v>
          </cell>
        </row>
        <row r="278">
          <cell r="B278" t="str">
            <v>A016271648</v>
          </cell>
          <cell r="C278">
            <v>3976757</v>
          </cell>
          <cell r="D278" t="str">
            <v>ARILTON HENRIQUES CARNEIRO JUNIOR</v>
          </cell>
          <cell r="E278">
            <v>3.38</v>
          </cell>
          <cell r="F278">
            <v>3.38</v>
          </cell>
          <cell r="G278">
            <v>42383</v>
          </cell>
          <cell r="H278" t="str">
            <v>JAN</v>
          </cell>
          <cell r="I278">
            <v>2016</v>
          </cell>
          <cell r="J278">
            <v>42390</v>
          </cell>
          <cell r="K278">
            <v>42390</v>
          </cell>
          <cell r="L278" t="str">
            <v>JAN</v>
          </cell>
          <cell r="M278">
            <v>2016</v>
          </cell>
          <cell r="N278" t="str">
            <v>-</v>
          </cell>
          <cell r="O278" t="str">
            <v>CANCELADO</v>
          </cell>
          <cell r="P278">
            <v>5</v>
          </cell>
          <cell r="Q278">
            <v>5</v>
          </cell>
          <cell r="R278" t="str">
            <v>Mariana</v>
          </cell>
          <cell r="S278" t="str">
            <v>APROVADO</v>
          </cell>
          <cell r="T278">
            <v>42395</v>
          </cell>
          <cell r="U278" t="str">
            <v>JAN</v>
          </cell>
          <cell r="V278">
            <v>2016</v>
          </cell>
          <cell r="W278" t="str">
            <v>MACAÉ</v>
          </cell>
          <cell r="X278" t="str">
            <v>NT-BR 010 R-0</v>
          </cell>
          <cell r="Y278" t="str">
            <v>MICRO</v>
          </cell>
          <cell r="Z278" t="str">
            <v>NÃO</v>
          </cell>
          <cell r="AA278" t="str">
            <v>BT - 3Ø</v>
          </cell>
          <cell r="AB278" t="str">
            <v>Residencial</v>
          </cell>
          <cell r="AC278" t="str">
            <v>ORDEM CANCELADA</v>
          </cell>
          <cell r="AD278" t="str">
            <v>-22.405319</v>
          </cell>
          <cell r="AE278" t="str">
            <v>-41.830313</v>
          </cell>
          <cell r="AF278" t="str">
            <v>NÃO</v>
          </cell>
          <cell r="AG278" t="str">
            <v/>
          </cell>
          <cell r="AJ278" t="str">
            <v>05/09/2016</v>
          </cell>
          <cell r="AK278" t="str">
            <v>SET</v>
          </cell>
          <cell r="AL278">
            <v>2016</v>
          </cell>
          <cell r="AM278" t="str">
            <v>Solar Energy do Brasil</v>
          </cell>
          <cell r="AQ278">
            <v>1</v>
          </cell>
          <cell r="AR278" t="str">
            <v/>
          </cell>
          <cell r="AS278" t="str">
            <v>-</v>
          </cell>
          <cell r="AU278" t="str">
            <v>IBS02</v>
          </cell>
          <cell r="AV278" t="str">
            <v>MC21491</v>
          </cell>
          <cell r="AW278">
            <v>75</v>
          </cell>
          <cell r="AX278" t="str">
            <v>3# CU 35 mm² (CU 16-1 FIO)</v>
          </cell>
          <cell r="AY278">
            <v>0.4481</v>
          </cell>
          <cell r="BA278" t="str">
            <v>3# COMP 50</v>
          </cell>
          <cell r="BB278">
            <v>6.4</v>
          </cell>
        </row>
        <row r="279">
          <cell r="B279" t="str">
            <v>A016326306</v>
          </cell>
          <cell r="C279">
            <v>5723627</v>
          </cell>
          <cell r="D279" t="str">
            <v>GEOVANE RIBEIRO STARLING DINIZ</v>
          </cell>
          <cell r="E279">
            <v>2.9249999999999998</v>
          </cell>
          <cell r="F279" t="str">
            <v>0</v>
          </cell>
          <cell r="G279">
            <v>42390</v>
          </cell>
          <cell r="H279" t="str">
            <v>-</v>
          </cell>
          <cell r="I279" t="str">
            <v>-</v>
          </cell>
          <cell r="J279">
            <v>42391</v>
          </cell>
          <cell r="K279">
            <v>42391</v>
          </cell>
          <cell r="L279" t="str">
            <v>-</v>
          </cell>
          <cell r="M279" t="str">
            <v>-</v>
          </cell>
          <cell r="N279" t="str">
            <v>-</v>
          </cell>
          <cell r="O279" t="str">
            <v>CANCELADO</v>
          </cell>
          <cell r="P279" t="str">
            <v>-</v>
          </cell>
          <cell r="Q279" t="str">
            <v>-</v>
          </cell>
          <cell r="S279" t="str">
            <v>ING. INDEVIDO</v>
          </cell>
          <cell r="U279" t="str">
            <v>-</v>
          </cell>
          <cell r="V279" t="str">
            <v>-</v>
          </cell>
          <cell r="X279" t="str">
            <v>-</v>
          </cell>
          <cell r="Y279" t="str">
            <v>-</v>
          </cell>
          <cell r="AC279" t="str">
            <v>ORDEM FINALIZADA</v>
          </cell>
          <cell r="AD279" t="str">
            <v>-22.901388</v>
          </cell>
          <cell r="AE279" t="str">
            <v xml:space="preserve"> -43.121666</v>
          </cell>
          <cell r="AF279" t="str">
            <v/>
          </cell>
          <cell r="AJ279" t="str">
            <v>12/05/2016</v>
          </cell>
          <cell r="AK279" t="str">
            <v>-</v>
          </cell>
          <cell r="AL279" t="str">
            <v>-</v>
          </cell>
          <cell r="AN279" t="str">
            <v>Parecer gerado e reprovado - Clt atendido pela ordem A016326282</v>
          </cell>
          <cell r="AQ279" t="str">
            <v>-</v>
          </cell>
          <cell r="AR279" t="str">
            <v/>
          </cell>
          <cell r="AS279" t="str">
            <v>-</v>
          </cell>
          <cell r="AU279" t="str">
            <v>-</v>
          </cell>
          <cell r="AV279" t="str">
            <v>-</v>
          </cell>
          <cell r="AW279" t="str">
            <v>-</v>
          </cell>
          <cell r="AX279" t="str">
            <v>-</v>
          </cell>
          <cell r="AY279" t="str">
            <v>-</v>
          </cell>
          <cell r="BA279" t="str">
            <v>-</v>
          </cell>
          <cell r="BB279" t="str">
            <v>-</v>
          </cell>
        </row>
        <row r="280">
          <cell r="B280" t="str">
            <v>A016326282</v>
          </cell>
          <cell r="C280">
            <v>5721445</v>
          </cell>
          <cell r="D280" t="str">
            <v>GEOVANE RIBEIRO STARLING DINIZ</v>
          </cell>
          <cell r="E280">
            <v>2.9249999999999998</v>
          </cell>
          <cell r="F280" t="str">
            <v>0</v>
          </cell>
          <cell r="G280">
            <v>42390</v>
          </cell>
          <cell r="H280" t="str">
            <v>JAN</v>
          </cell>
          <cell r="I280">
            <v>2016</v>
          </cell>
          <cell r="J280">
            <v>42391</v>
          </cell>
          <cell r="K280">
            <v>42391</v>
          </cell>
          <cell r="L280" t="str">
            <v>JAN</v>
          </cell>
          <cell r="M280">
            <v>2016</v>
          </cell>
          <cell r="N280" t="str">
            <v>-</v>
          </cell>
          <cell r="O280" t="str">
            <v>CONCLUÍDO</v>
          </cell>
          <cell r="P280">
            <v>11</v>
          </cell>
          <cell r="Q280">
            <v>27</v>
          </cell>
          <cell r="R280" t="str">
            <v>Olney</v>
          </cell>
          <cell r="S280" t="str">
            <v>REPROVADO</v>
          </cell>
          <cell r="T280">
            <v>42402</v>
          </cell>
          <cell r="U280" t="str">
            <v>FEV</v>
          </cell>
          <cell r="V280">
            <v>2016</v>
          </cell>
          <cell r="W280" t="str">
            <v>CABO FRIO</v>
          </cell>
          <cell r="X280" t="str">
            <v>NT-BR 010 R-0</v>
          </cell>
          <cell r="Y280" t="str">
            <v>MICRO</v>
          </cell>
          <cell r="Z280" t="str">
            <v>NÃO</v>
          </cell>
          <cell r="AA280" t="str">
            <v>BT - 3Ø</v>
          </cell>
          <cell r="AB280" t="str">
            <v>Residencial</v>
          </cell>
          <cell r="AC280" t="str">
            <v>ORDEM FINALIZADA</v>
          </cell>
          <cell r="AD280" t="str">
            <v>-22.936503</v>
          </cell>
          <cell r="AE280" t="str">
            <v>-42.477470</v>
          </cell>
          <cell r="AF280" t="str">
            <v>NÃO</v>
          </cell>
          <cell r="AH280" t="str">
            <v>AUTO</v>
          </cell>
          <cell r="AJ280" t="str">
            <v>26/08/2016</v>
          </cell>
          <cell r="AK280" t="str">
            <v>AGO</v>
          </cell>
          <cell r="AL280">
            <v>2016</v>
          </cell>
          <cell r="AM280" t="str">
            <v>Studio Equinocio</v>
          </cell>
          <cell r="AO280" t="str">
            <v>Sun Edison - SE F32BzC</v>
          </cell>
          <cell r="AP280" t="str">
            <v>Fronius - Galvo 3.0-1</v>
          </cell>
          <cell r="AQ280">
            <v>1</v>
          </cell>
          <cell r="AR280" t="str">
            <v/>
          </cell>
          <cell r="AS280">
            <v>218</v>
          </cell>
          <cell r="AT280" t="str">
            <v>ART</v>
          </cell>
          <cell r="AU280" t="str">
            <v>BAX06</v>
          </cell>
          <cell r="AV280" t="str">
            <v>AR42195</v>
          </cell>
          <cell r="AW280">
            <v>113</v>
          </cell>
          <cell r="AX280" t="str">
            <v>3# CU 70 mm² (CU 35 mm²)</v>
          </cell>
          <cell r="AY280">
            <v>0.20499999999999999</v>
          </cell>
          <cell r="BA280" t="str">
            <v>3# CA 2 AWG</v>
          </cell>
          <cell r="BB280">
            <v>6.0276671637180268</v>
          </cell>
        </row>
        <row r="281">
          <cell r="B281" t="str">
            <v>A016187299</v>
          </cell>
          <cell r="C281">
            <v>6156170</v>
          </cell>
          <cell r="D281" t="str">
            <v>ALAN DE SOUZA SILVEIRA</v>
          </cell>
          <cell r="E281">
            <v>7.5</v>
          </cell>
          <cell r="F281" t="str">
            <v>0</v>
          </cell>
          <cell r="G281">
            <v>42373</v>
          </cell>
          <cell r="H281" t="str">
            <v>JAN</v>
          </cell>
          <cell r="I281">
            <v>2016</v>
          </cell>
          <cell r="J281">
            <v>42388</v>
          </cell>
          <cell r="K281">
            <v>42394</v>
          </cell>
          <cell r="L281" t="str">
            <v>JAN</v>
          </cell>
          <cell r="M281">
            <v>2016</v>
          </cell>
          <cell r="N281" t="str">
            <v>-</v>
          </cell>
          <cell r="O281" t="str">
            <v>CONCLUÍDO</v>
          </cell>
          <cell r="P281">
            <v>1</v>
          </cell>
          <cell r="Q281">
            <v>8</v>
          </cell>
          <cell r="R281" t="str">
            <v>Mariana</v>
          </cell>
          <cell r="S281" t="str">
            <v>REPROVADO</v>
          </cell>
          <cell r="T281">
            <v>42395</v>
          </cell>
          <cell r="U281" t="str">
            <v>JAN</v>
          </cell>
          <cell r="V281">
            <v>2016</v>
          </cell>
          <cell r="W281" t="str">
            <v>NITERÓI</v>
          </cell>
          <cell r="X281" t="str">
            <v>NT-BR 010 R-0</v>
          </cell>
          <cell r="Y281" t="str">
            <v>MICRO</v>
          </cell>
          <cell r="Z281" t="str">
            <v>NÃO</v>
          </cell>
          <cell r="AA281" t="str">
            <v>BT - 3Ø</v>
          </cell>
          <cell r="AB281" t="str">
            <v>Residencial</v>
          </cell>
          <cell r="AC281" t="str">
            <v>ORDEM FINALIZADA</v>
          </cell>
          <cell r="AD281" t="str">
            <v>-22.936944</v>
          </cell>
          <cell r="AE281" t="str">
            <v xml:space="preserve"> -43.044444</v>
          </cell>
          <cell r="AF281" t="str">
            <v>NÃO</v>
          </cell>
          <cell r="AH281" t="str">
            <v>AUTO</v>
          </cell>
          <cell r="AJ281" t="str">
            <v>25/04/2016</v>
          </cell>
          <cell r="AK281" t="str">
            <v>ABR</v>
          </cell>
          <cell r="AL281">
            <v>2016</v>
          </cell>
          <cell r="AM281" t="str">
            <v>Brasil Solair</v>
          </cell>
          <cell r="AO281" t="str">
            <v>Brasil Solair - BS240 - P3</v>
          </cell>
          <cell r="AP281" t="str">
            <v>SAJ - SUNUNO TL5K</v>
          </cell>
          <cell r="AQ281">
            <v>1</v>
          </cell>
          <cell r="AR281" t="str">
            <v/>
          </cell>
          <cell r="AS281">
            <v>112</v>
          </cell>
          <cell r="AT281" t="str">
            <v>ART</v>
          </cell>
          <cell r="AU281" t="str">
            <v>MAR05</v>
          </cell>
          <cell r="AV281" t="str">
            <v>N700272</v>
          </cell>
          <cell r="AW281">
            <v>75</v>
          </cell>
          <cell r="AX281" t="str">
            <v>3# CA 2 AWG (CA 1/0 AWG)</v>
          </cell>
          <cell r="AY281">
            <v>0.4461</v>
          </cell>
          <cell r="BA281" t="str">
            <v>3# CA 2 AWG</v>
          </cell>
          <cell r="BB281">
            <v>1.2</v>
          </cell>
        </row>
        <row r="282">
          <cell r="B282" t="str">
            <v>A016187230</v>
          </cell>
          <cell r="C282">
            <v>4014533</v>
          </cell>
          <cell r="D282" t="str">
            <v>MARMORARIA CARVALHO DEMIER LTDA</v>
          </cell>
          <cell r="E282">
            <v>12.5</v>
          </cell>
          <cell r="F282" t="str">
            <v>0</v>
          </cell>
          <cell r="G282">
            <v>42373</v>
          </cell>
          <cell r="H282" t="str">
            <v>JAN</v>
          </cell>
          <cell r="I282">
            <v>2016</v>
          </cell>
          <cell r="J282">
            <v>42388</v>
          </cell>
          <cell r="K282">
            <v>42394</v>
          </cell>
          <cell r="L282" t="str">
            <v>JAN</v>
          </cell>
          <cell r="M282">
            <v>2016</v>
          </cell>
          <cell r="N282" t="str">
            <v>-</v>
          </cell>
          <cell r="O282" t="str">
            <v>CONCLUÍDO</v>
          </cell>
          <cell r="P282">
            <v>1</v>
          </cell>
          <cell r="Q282">
            <v>9</v>
          </cell>
          <cell r="R282" t="str">
            <v>Mariana</v>
          </cell>
          <cell r="S282" t="str">
            <v>REPROVADO</v>
          </cell>
          <cell r="T282">
            <v>42395</v>
          </cell>
          <cell r="U282" t="str">
            <v>JAN</v>
          </cell>
          <cell r="V282">
            <v>2016</v>
          </cell>
          <cell r="W282" t="str">
            <v>SÃO GONÇALO</v>
          </cell>
          <cell r="X282" t="str">
            <v>NT-BR 010 R-0</v>
          </cell>
          <cell r="Y282" t="str">
            <v>MICRO</v>
          </cell>
          <cell r="Z282" t="str">
            <v>NÃO</v>
          </cell>
          <cell r="AA282" t="str">
            <v>BT - 3Ø</v>
          </cell>
          <cell r="AB282" t="str">
            <v>Comercial</v>
          </cell>
          <cell r="AC282" t="str">
            <v>ORDEM FINALIZADA</v>
          </cell>
          <cell r="AD282" t="str">
            <v>-22.711611</v>
          </cell>
          <cell r="AE282" t="str">
            <v>-42.673122</v>
          </cell>
          <cell r="AF282" t="str">
            <v>NÃO</v>
          </cell>
          <cell r="AH282" t="str">
            <v>AUTO</v>
          </cell>
          <cell r="AJ282" t="str">
            <v>14/04/2016</v>
          </cell>
          <cell r="AK282" t="str">
            <v>ABR</v>
          </cell>
          <cell r="AL282">
            <v>2016</v>
          </cell>
          <cell r="AM282" t="str">
            <v>Brasil Solair</v>
          </cell>
          <cell r="AO282" t="str">
            <v>Brasil Solair - BS240 - P3</v>
          </cell>
          <cell r="AP282" t="str">
            <v>SAJ - SUNUNO TL5K</v>
          </cell>
          <cell r="AQ282">
            <v>1</v>
          </cell>
          <cell r="AR282" t="str">
            <v/>
          </cell>
          <cell r="AS282">
            <v>101</v>
          </cell>
          <cell r="AT282" t="str">
            <v>ART</v>
          </cell>
          <cell r="AU282" t="str">
            <v>TAG01</v>
          </cell>
          <cell r="AV282" t="str">
            <v>S335265</v>
          </cell>
          <cell r="AW282">
            <v>15</v>
          </cell>
          <cell r="AX282" t="str">
            <v>3# PR 1kV 3x50(50)mm²AL</v>
          </cell>
          <cell r="AY282">
            <v>0.1741</v>
          </cell>
          <cell r="BA282" t="str">
            <v>3# CA 2 AWG</v>
          </cell>
          <cell r="BB282">
            <v>9.9633316172338766</v>
          </cell>
        </row>
        <row r="283">
          <cell r="B283" t="str">
            <v>A016312879</v>
          </cell>
          <cell r="C283">
            <v>5233050</v>
          </cell>
          <cell r="D283" t="str">
            <v>MARCELO DE ASSIS ROHRS</v>
          </cell>
          <cell r="E283">
            <v>2.04</v>
          </cell>
          <cell r="F283">
            <v>2.04</v>
          </cell>
          <cell r="G283">
            <v>42389</v>
          </cell>
          <cell r="H283" t="str">
            <v>JAN</v>
          </cell>
          <cell r="I283">
            <v>2016</v>
          </cell>
          <cell r="J283">
            <v>42394</v>
          </cell>
          <cell r="K283">
            <v>42394</v>
          </cell>
          <cell r="L283" t="str">
            <v>JAN</v>
          </cell>
          <cell r="M283">
            <v>2016</v>
          </cell>
          <cell r="N283" t="str">
            <v>-</v>
          </cell>
          <cell r="O283" t="str">
            <v>CONCLUÍDO</v>
          </cell>
          <cell r="P283">
            <v>3</v>
          </cell>
          <cell r="Q283">
            <v>3</v>
          </cell>
          <cell r="R283" t="str">
            <v>Mariana</v>
          </cell>
          <cell r="S283" t="str">
            <v>APROVADO</v>
          </cell>
          <cell r="T283">
            <v>42397</v>
          </cell>
          <cell r="U283" t="str">
            <v>JAN</v>
          </cell>
          <cell r="V283">
            <v>2016</v>
          </cell>
          <cell r="W283" t="str">
            <v>PETRÓPOLIS</v>
          </cell>
          <cell r="X283" t="str">
            <v>NT-BR 010 R-0</v>
          </cell>
          <cell r="Y283" t="str">
            <v>MICRO</v>
          </cell>
          <cell r="Z283" t="str">
            <v>NÃO</v>
          </cell>
          <cell r="AA283" t="str">
            <v>BT - 3Ø</v>
          </cell>
          <cell r="AB283" t="str">
            <v>Residencial</v>
          </cell>
          <cell r="AC283" t="str">
            <v>ORDEM FINALIZADA</v>
          </cell>
          <cell r="AD283" t="str">
            <v>-22.394445</v>
          </cell>
          <cell r="AE283" t="str">
            <v>-43.149227</v>
          </cell>
          <cell r="AF283" t="str">
            <v>SIM</v>
          </cell>
          <cell r="AG283">
            <v>42468</v>
          </cell>
          <cell r="AH283" t="str">
            <v>AUTO</v>
          </cell>
          <cell r="AJ283" t="str">
            <v>12/04/2016</v>
          </cell>
          <cell r="AK283" t="str">
            <v>ABR</v>
          </cell>
          <cell r="AL283">
            <v>2016</v>
          </cell>
          <cell r="AM283" t="str">
            <v>Solar Grid</v>
          </cell>
          <cell r="AO283" t="str">
            <v>Canadian Solar - CS6P-255P</v>
          </cell>
          <cell r="AP283" t="str">
            <v>ABB - PVI - 4.2 - OUTD-S</v>
          </cell>
          <cell r="AQ283">
            <v>1</v>
          </cell>
          <cell r="AR283" t="str">
            <v/>
          </cell>
          <cell r="AS283">
            <v>83</v>
          </cell>
          <cell r="AU283" t="str">
            <v>ITP05</v>
          </cell>
          <cell r="AV283" t="str">
            <v>PE69796</v>
          </cell>
          <cell r="AW283">
            <v>30</v>
          </cell>
          <cell r="AX283" t="str">
            <v>3# PR 1kV 3x95(70)mm²AL</v>
          </cell>
          <cell r="AY283">
            <v>0.28199999999999997</v>
          </cell>
          <cell r="BA283" t="str">
            <v>3# CA 2 AWG (CA 2 AWG)</v>
          </cell>
          <cell r="BB283">
            <v>4.3899999999999997</v>
          </cell>
        </row>
        <row r="284">
          <cell r="B284" t="str">
            <v>A016313231</v>
          </cell>
          <cell r="C284">
            <v>1887747</v>
          </cell>
          <cell r="D284" t="str">
            <v>RICARDO CARNEIRO RAMOS</v>
          </cell>
          <cell r="E284">
            <v>4</v>
          </cell>
          <cell r="F284">
            <v>4</v>
          </cell>
          <cell r="G284">
            <v>42389</v>
          </cell>
          <cell r="H284" t="str">
            <v>JAN</v>
          </cell>
          <cell r="I284">
            <v>2016</v>
          </cell>
          <cell r="J284">
            <v>42394</v>
          </cell>
          <cell r="K284">
            <v>42394</v>
          </cell>
          <cell r="L284" t="str">
            <v>JAN</v>
          </cell>
          <cell r="M284">
            <v>2016</v>
          </cell>
          <cell r="N284" t="str">
            <v>-</v>
          </cell>
          <cell r="O284" t="str">
            <v>CONCLUÍDO</v>
          </cell>
          <cell r="P284">
            <v>3</v>
          </cell>
          <cell r="Q284">
            <v>3</v>
          </cell>
          <cell r="R284" t="str">
            <v>Mariana</v>
          </cell>
          <cell r="S284" t="str">
            <v>APROVADO</v>
          </cell>
          <cell r="T284">
            <v>42397</v>
          </cell>
          <cell r="U284" t="str">
            <v>JAN</v>
          </cell>
          <cell r="V284">
            <v>2016</v>
          </cell>
          <cell r="W284" t="str">
            <v>NITERÓI</v>
          </cell>
          <cell r="X284" t="str">
            <v>NT-BR 010 R-0</v>
          </cell>
          <cell r="Y284" t="str">
            <v>MICRO</v>
          </cell>
          <cell r="Z284" t="str">
            <v>NÃO</v>
          </cell>
          <cell r="AA284" t="str">
            <v>BT - 3Ø</v>
          </cell>
          <cell r="AB284" t="str">
            <v>Residencial</v>
          </cell>
          <cell r="AC284" t="str">
            <v>ORDEM FINALIZADA</v>
          </cell>
          <cell r="AD284" t="str">
            <v>-22.895636</v>
          </cell>
          <cell r="AE284" t="str">
            <v>-43.104777</v>
          </cell>
          <cell r="AF284" t="str">
            <v>SIM</v>
          </cell>
          <cell r="AG284">
            <v>42441</v>
          </cell>
          <cell r="AH284" t="str">
            <v>AUTO</v>
          </cell>
          <cell r="AJ284" t="str">
            <v>28/03/2016</v>
          </cell>
          <cell r="AK284" t="str">
            <v>MAR</v>
          </cell>
          <cell r="AL284">
            <v>2016</v>
          </cell>
          <cell r="AM284" t="str">
            <v>Solar Grid</v>
          </cell>
          <cell r="AO284" t="str">
            <v>Canadian Solar - CS6P-260P</v>
          </cell>
          <cell r="AP284" t="str">
            <v xml:space="preserve">Canadian Solar - </v>
          </cell>
          <cell r="AQ284">
            <v>1</v>
          </cell>
          <cell r="AR284" t="str">
            <v/>
          </cell>
          <cell r="AS284">
            <v>68</v>
          </cell>
          <cell r="AU284" t="str">
            <v>ING08</v>
          </cell>
          <cell r="AV284" t="str">
            <v>NI32143</v>
          </cell>
          <cell r="AW284">
            <v>113</v>
          </cell>
          <cell r="AX284" t="str">
            <v>3# PR 1kV 3x50(50)mm²AL</v>
          </cell>
          <cell r="AY284">
            <v>0.245</v>
          </cell>
          <cell r="BA284" t="str">
            <v>3# CA 336,4 MCM</v>
          </cell>
          <cell r="BB284">
            <v>0.56999999999999995</v>
          </cell>
        </row>
        <row r="285">
          <cell r="B285" t="str">
            <v>A016360591</v>
          </cell>
          <cell r="C285">
            <v>3291910</v>
          </cell>
          <cell r="D285" t="str">
            <v>ANNY KATHERINE PEREIRA BALDEZ</v>
          </cell>
          <cell r="E285">
            <v>1.56</v>
          </cell>
          <cell r="F285">
            <v>1.56</v>
          </cell>
          <cell r="G285">
            <v>42395</v>
          </cell>
          <cell r="H285" t="str">
            <v>JAN</v>
          </cell>
          <cell r="I285">
            <v>2016</v>
          </cell>
          <cell r="J285">
            <v>42395</v>
          </cell>
          <cell r="K285">
            <v>42395</v>
          </cell>
          <cell r="L285" t="str">
            <v>JAN</v>
          </cell>
          <cell r="M285">
            <v>2016</v>
          </cell>
          <cell r="N285" t="str">
            <v>-</v>
          </cell>
          <cell r="O285" t="str">
            <v>CONCLUÍDO</v>
          </cell>
          <cell r="P285">
            <v>8</v>
          </cell>
          <cell r="Q285">
            <v>8</v>
          </cell>
          <cell r="R285" t="str">
            <v>Olney</v>
          </cell>
          <cell r="S285" t="str">
            <v>APROVADO</v>
          </cell>
          <cell r="T285">
            <v>42403</v>
          </cell>
          <cell r="U285" t="str">
            <v>FEV</v>
          </cell>
          <cell r="V285">
            <v>2016</v>
          </cell>
          <cell r="W285" t="str">
            <v>NITERÓI</v>
          </cell>
          <cell r="X285" t="str">
            <v>NT-BR 010 R-0</v>
          </cell>
          <cell r="Y285" t="str">
            <v>MICRO</v>
          </cell>
          <cell r="Z285" t="str">
            <v>NÃO</v>
          </cell>
          <cell r="AA285" t="str">
            <v>BT - 2Ø</v>
          </cell>
          <cell r="AB285" t="str">
            <v>Residencial</v>
          </cell>
          <cell r="AC285" t="str">
            <v>ORDEM FINALIZADA</v>
          </cell>
          <cell r="AD285" t="str">
            <v>-22.952752</v>
          </cell>
          <cell r="AE285" t="str">
            <v xml:space="preserve"> -43.024969</v>
          </cell>
          <cell r="AF285" t="str">
            <v>SIM</v>
          </cell>
          <cell r="AG285">
            <v>42440</v>
          </cell>
          <cell r="AH285" t="str">
            <v>AUTO</v>
          </cell>
          <cell r="AJ285" t="str">
            <v>14/03/2016</v>
          </cell>
          <cell r="AK285" t="str">
            <v>MAR</v>
          </cell>
          <cell r="AL285">
            <v>2016</v>
          </cell>
          <cell r="AM285" t="str">
            <v>Enel Soluções</v>
          </cell>
          <cell r="AO285" t="str">
            <v xml:space="preserve">Jinko Solar - </v>
          </cell>
          <cell r="AP285" t="str">
            <v>ABB - UNO 2.0-I-OUTD-S</v>
          </cell>
          <cell r="AQ285">
            <v>1</v>
          </cell>
          <cell r="AR285" t="str">
            <v/>
          </cell>
          <cell r="AS285">
            <v>48</v>
          </cell>
          <cell r="AU285" t="str">
            <v>PIN10</v>
          </cell>
          <cell r="AV285" t="str">
            <v>NI34563</v>
          </cell>
          <cell r="AW285">
            <v>75</v>
          </cell>
          <cell r="AX285" t="str">
            <v>3# PR 1kV 3x95(70)mm²AL</v>
          </cell>
          <cell r="AY285">
            <v>0.29899999999999999</v>
          </cell>
          <cell r="BA285" t="str">
            <v>3# COMP 1/0</v>
          </cell>
          <cell r="BB285">
            <v>1.8</v>
          </cell>
        </row>
        <row r="286">
          <cell r="B286" t="str">
            <v>A016300673</v>
          </cell>
          <cell r="C286">
            <v>1850032</v>
          </cell>
          <cell r="D286" t="str">
            <v>JOSE ROBERTO FARIAS CARNEIRO</v>
          </cell>
          <cell r="E286">
            <v>1.5</v>
          </cell>
          <cell r="F286" t="str">
            <v>0</v>
          </cell>
          <cell r="G286">
            <v>42388</v>
          </cell>
          <cell r="H286" t="str">
            <v>JAN</v>
          </cell>
          <cell r="I286">
            <v>2016</v>
          </cell>
          <cell r="J286">
            <v>42395</v>
          </cell>
          <cell r="K286">
            <v>42395</v>
          </cell>
          <cell r="L286" t="str">
            <v>JAN</v>
          </cell>
          <cell r="M286">
            <v>2016</v>
          </cell>
          <cell r="N286" t="str">
            <v>-</v>
          </cell>
          <cell r="O286" t="str">
            <v>CONCLUÍDO</v>
          </cell>
          <cell r="P286">
            <v>8</v>
          </cell>
          <cell r="Q286">
            <v>16</v>
          </cell>
          <cell r="R286" t="str">
            <v>Mariana</v>
          </cell>
          <cell r="S286" t="str">
            <v>REPROVADO</v>
          </cell>
          <cell r="T286">
            <v>42403</v>
          </cell>
          <cell r="U286" t="str">
            <v>FEV</v>
          </cell>
          <cell r="V286">
            <v>2016</v>
          </cell>
          <cell r="W286" t="str">
            <v>CABO FRIO</v>
          </cell>
          <cell r="X286" t="str">
            <v>NT-BR 010 R-0</v>
          </cell>
          <cell r="Y286" t="str">
            <v>MICRO</v>
          </cell>
          <cell r="Z286" t="str">
            <v>NÃO</v>
          </cell>
          <cell r="AA286" t="str">
            <v>BT - 3Ø</v>
          </cell>
          <cell r="AB286" t="str">
            <v>Residencial</v>
          </cell>
          <cell r="AC286" t="str">
            <v>ORDEM FINALIZADA</v>
          </cell>
          <cell r="AD286" t="str">
            <v>-22.864213</v>
          </cell>
          <cell r="AE286" t="str">
            <v>-42.115547</v>
          </cell>
          <cell r="AF286" t="str">
            <v>NÃO</v>
          </cell>
          <cell r="AH286" t="str">
            <v>AUTO</v>
          </cell>
          <cell r="AJ286" t="str">
            <v>01/07/2016</v>
          </cell>
          <cell r="AK286" t="str">
            <v>JUL</v>
          </cell>
          <cell r="AL286">
            <v>2016</v>
          </cell>
          <cell r="AM286" t="str">
            <v>CSI Automação</v>
          </cell>
          <cell r="AN286" t="str">
            <v>Ampliação</v>
          </cell>
          <cell r="AO286" t="str">
            <v xml:space="preserve">Axitec Solar - </v>
          </cell>
          <cell r="AP286" t="str">
            <v xml:space="preserve">PHB - </v>
          </cell>
          <cell r="AQ286">
            <v>1</v>
          </cell>
          <cell r="AR286" t="str">
            <v/>
          </cell>
          <cell r="AS286">
            <v>164</v>
          </cell>
          <cell r="AT286" t="str">
            <v>ART</v>
          </cell>
          <cell r="AU286" t="str">
            <v>SPA01</v>
          </cell>
          <cell r="AV286" t="str">
            <v>CF44445</v>
          </cell>
          <cell r="AW286">
            <v>75</v>
          </cell>
          <cell r="AX286" t="str">
            <v>3# CU 16-1 FIO (CU 16-1 FIO)</v>
          </cell>
          <cell r="AY286">
            <v>0.4461</v>
          </cell>
          <cell r="BA286" t="str">
            <v>3# CU 35 mm²</v>
          </cell>
          <cell r="BB286">
            <v>2.87</v>
          </cell>
        </row>
        <row r="287">
          <cell r="B287">
            <v>13144245</v>
          </cell>
          <cell r="C287">
            <v>21171</v>
          </cell>
          <cell r="D287" t="str">
            <v>MARIO GAZANEO JUNIOR</v>
          </cell>
          <cell r="E287">
            <v>8.16</v>
          </cell>
          <cell r="F287" t="str">
            <v>0</v>
          </cell>
          <cell r="G287">
            <v>42395</v>
          </cell>
          <cell r="H287" t="str">
            <v>JAN</v>
          </cell>
          <cell r="I287">
            <v>2016</v>
          </cell>
          <cell r="J287">
            <v>42395</v>
          </cell>
          <cell r="K287">
            <v>42395</v>
          </cell>
          <cell r="L287" t="str">
            <v>JAN</v>
          </cell>
          <cell r="M287">
            <v>2016</v>
          </cell>
          <cell r="N287" t="str">
            <v>-</v>
          </cell>
          <cell r="O287" t="str">
            <v>CONCLUÍDO</v>
          </cell>
          <cell r="P287">
            <v>20</v>
          </cell>
          <cell r="Q287">
            <v>34</v>
          </cell>
          <cell r="R287" t="str">
            <v>Olney</v>
          </cell>
          <cell r="S287" t="str">
            <v>REPROVADO</v>
          </cell>
          <cell r="T287">
            <v>42415</v>
          </cell>
          <cell r="U287" t="str">
            <v>FEV</v>
          </cell>
          <cell r="V287">
            <v>2016</v>
          </cell>
          <cell r="W287" t="str">
            <v>ANGRA</v>
          </cell>
          <cell r="X287" t="str">
            <v>NT-BR 010 R-0</v>
          </cell>
          <cell r="Y287" t="str">
            <v>MICRO</v>
          </cell>
          <cell r="Z287" t="str">
            <v>NÃO</v>
          </cell>
          <cell r="AA287" t="str">
            <v>MT</v>
          </cell>
          <cell r="AB287" t="str">
            <v>Residencial</v>
          </cell>
          <cell r="AC287" t="str">
            <v>ORDEM FINALIZADA</v>
          </cell>
          <cell r="AD287" t="str">
            <v>-23.036990</v>
          </cell>
          <cell r="AE287" t="str">
            <v xml:space="preserve"> -44.196886</v>
          </cell>
          <cell r="AF287" t="str">
            <v>NÃO</v>
          </cell>
          <cell r="AH287" t="str">
            <v>AUTO</v>
          </cell>
          <cell r="AJ287">
            <v>42083</v>
          </cell>
          <cell r="AK287" t="str">
            <v>MAR</v>
          </cell>
          <cell r="AL287">
            <v>2015</v>
          </cell>
          <cell r="AM287" t="str">
            <v>Solar Grid</v>
          </cell>
          <cell r="AQ287">
            <v>1</v>
          </cell>
          <cell r="AR287" t="str">
            <v/>
          </cell>
          <cell r="AS287" t="str">
            <v>-</v>
          </cell>
          <cell r="AT287" t="str">
            <v>ART</v>
          </cell>
          <cell r="AU287" t="str">
            <v>JAC03</v>
          </cell>
          <cell r="AV287" t="str">
            <v>UF00138</v>
          </cell>
          <cell r="AW287">
            <v>75</v>
          </cell>
          <cell r="AX287">
            <v>0</v>
          </cell>
          <cell r="AY287">
            <v>0</v>
          </cell>
          <cell r="BA287" t="str">
            <v>3# CA 336,4 MCM</v>
          </cell>
          <cell r="BB287">
            <v>7.14</v>
          </cell>
        </row>
        <row r="288">
          <cell r="B288" t="str">
            <v>A016373095</v>
          </cell>
          <cell r="C288">
            <v>4741496</v>
          </cell>
          <cell r="D288" t="str">
            <v>AMPLA C M PESQ CIDADE INTELIGENTE BUZIOS</v>
          </cell>
          <cell r="E288">
            <v>9.1199999999999992</v>
          </cell>
          <cell r="F288">
            <v>9.1199999999999992</v>
          </cell>
          <cell r="G288">
            <v>42396</v>
          </cell>
          <cell r="H288" t="str">
            <v>JAN</v>
          </cell>
          <cell r="I288">
            <v>2016</v>
          </cell>
          <cell r="J288">
            <v>42397</v>
          </cell>
          <cell r="K288">
            <v>42397</v>
          </cell>
          <cell r="L288" t="str">
            <v>JAN</v>
          </cell>
          <cell r="M288">
            <v>2016</v>
          </cell>
          <cell r="N288" t="str">
            <v>-</v>
          </cell>
          <cell r="O288" t="str">
            <v>CONCLUÍDO</v>
          </cell>
          <cell r="P288">
            <v>5</v>
          </cell>
          <cell r="Q288">
            <v>5</v>
          </cell>
          <cell r="R288" t="str">
            <v>Mariana</v>
          </cell>
          <cell r="S288" t="str">
            <v>APROVADO</v>
          </cell>
          <cell r="T288">
            <v>42402</v>
          </cell>
          <cell r="U288" t="str">
            <v>FEV</v>
          </cell>
          <cell r="V288">
            <v>2016</v>
          </cell>
          <cell r="W288" t="str">
            <v>CABO FRIO</v>
          </cell>
          <cell r="X288" t="str">
            <v>NT-BR 010 R-0</v>
          </cell>
          <cell r="Y288" t="str">
            <v>MICRO</v>
          </cell>
          <cell r="Z288" t="str">
            <v>NÃO</v>
          </cell>
          <cell r="AA288" t="str">
            <v>BT - 3Ø</v>
          </cell>
          <cell r="AB288" t="str">
            <v>Residencial</v>
          </cell>
          <cell r="AC288" t="str">
            <v>ORDEM FINALIZADA</v>
          </cell>
          <cell r="AD288" t="str">
            <v>-22.761145</v>
          </cell>
          <cell r="AE288" t="str">
            <v xml:space="preserve"> -41.893005</v>
          </cell>
          <cell r="AF288" t="str">
            <v>SIM</v>
          </cell>
          <cell r="AG288">
            <v>42466</v>
          </cell>
          <cell r="AH288" t="str">
            <v>AUTO</v>
          </cell>
          <cell r="AJ288" t="str">
            <v>08/04/2016</v>
          </cell>
          <cell r="AK288" t="str">
            <v>ABR</v>
          </cell>
          <cell r="AL288">
            <v>2016</v>
          </cell>
          <cell r="AM288" t="str">
            <v>Enel Soluções</v>
          </cell>
          <cell r="AO288" t="str">
            <v>YINGLI - YL240P-29b</v>
          </cell>
          <cell r="AP288" t="str">
            <v>Santerno - M Plus 6400</v>
          </cell>
          <cell r="AQ288">
            <v>1</v>
          </cell>
          <cell r="AR288" t="str">
            <v/>
          </cell>
          <cell r="AS288">
            <v>72</v>
          </cell>
          <cell r="AU288" t="str">
            <v>BUZ05</v>
          </cell>
          <cell r="AV288" t="str">
            <v>F636360</v>
          </cell>
          <cell r="AW288" t="str">
            <v/>
          </cell>
          <cell r="AX288" t="str">
            <v>3# PR 1kV 3x50(50)mm²AL</v>
          </cell>
          <cell r="AY288">
            <v>2.81E-2</v>
          </cell>
          <cell r="BA288" t="str">
            <v>3# COMP 185</v>
          </cell>
          <cell r="BB288">
            <v>6.7226292370661236</v>
          </cell>
        </row>
        <row r="289">
          <cell r="B289" t="str">
            <v>A016372516</v>
          </cell>
          <cell r="C289">
            <v>5871867</v>
          </cell>
          <cell r="D289" t="str">
            <v>LUCIANA VERAS SANTOS MOREIRA</v>
          </cell>
          <cell r="E289">
            <v>4.68</v>
          </cell>
          <cell r="F289">
            <v>4.68</v>
          </cell>
          <cell r="G289">
            <v>42396</v>
          </cell>
          <cell r="H289" t="str">
            <v>JAN</v>
          </cell>
          <cell r="I289">
            <v>2016</v>
          </cell>
          <cell r="J289">
            <v>42397</v>
          </cell>
          <cell r="K289">
            <v>42397</v>
          </cell>
          <cell r="L289" t="str">
            <v>JAN</v>
          </cell>
          <cell r="M289">
            <v>2016</v>
          </cell>
          <cell r="N289" t="str">
            <v>-</v>
          </cell>
          <cell r="O289" t="str">
            <v>CONCLUÍDO</v>
          </cell>
          <cell r="P289">
            <v>43</v>
          </cell>
          <cell r="Q289">
            <v>43</v>
          </cell>
          <cell r="R289" t="str">
            <v>Mariana</v>
          </cell>
          <cell r="S289" t="str">
            <v>APROVADO</v>
          </cell>
          <cell r="T289">
            <v>42440</v>
          </cell>
          <cell r="U289" t="str">
            <v>MAR</v>
          </cell>
          <cell r="V289">
            <v>2016</v>
          </cell>
          <cell r="W289" t="str">
            <v>NITERÓI</v>
          </cell>
          <cell r="X289" t="str">
            <v>NT-BR 010 R-0</v>
          </cell>
          <cell r="Y289" t="str">
            <v>MICRO</v>
          </cell>
          <cell r="Z289" t="str">
            <v>NÃO</v>
          </cell>
          <cell r="AA289" t="str">
            <v>BT - 3Ø</v>
          </cell>
          <cell r="AB289" t="str">
            <v>Residencial</v>
          </cell>
          <cell r="AC289" t="str">
            <v>ORDEM FINALIZADA</v>
          </cell>
          <cell r="AD289" t="str">
            <v>-22.900216</v>
          </cell>
          <cell r="AE289" t="str">
            <v xml:space="preserve"> -43.127255</v>
          </cell>
          <cell r="AF289" t="str">
            <v>SIM</v>
          </cell>
          <cell r="AG289">
            <v>42461</v>
          </cell>
          <cell r="AH289" t="str">
            <v>AUTO</v>
          </cell>
          <cell r="AJ289" t="str">
            <v>05/04/2016</v>
          </cell>
          <cell r="AK289" t="str">
            <v>ABR</v>
          </cell>
          <cell r="AL289">
            <v>2016</v>
          </cell>
          <cell r="AM289" t="str">
            <v>Enel Soluções</v>
          </cell>
          <cell r="AO289" t="str">
            <v>Jinko Solar - JKM260P-60</v>
          </cell>
          <cell r="AP289" t="str">
            <v>ABB - PVI - 4.2 - OUTD-S</v>
          </cell>
          <cell r="AQ289">
            <v>1</v>
          </cell>
          <cell r="AR289" t="str">
            <v/>
          </cell>
          <cell r="AS289">
            <v>69</v>
          </cell>
          <cell r="AU289" t="str">
            <v>PIN07</v>
          </cell>
          <cell r="AV289" t="str">
            <v>NI34352</v>
          </cell>
          <cell r="AW289">
            <v>75</v>
          </cell>
          <cell r="AX289" t="str">
            <v>3# PR 1kV 3x50(50)mm²AL</v>
          </cell>
          <cell r="AY289">
            <v>0.26500000000000001</v>
          </cell>
          <cell r="BA289" t="str">
            <v>3# COMP 1/0</v>
          </cell>
          <cell r="BB289">
            <v>0.98</v>
          </cell>
        </row>
        <row r="290">
          <cell r="B290" t="str">
            <v>A016380716</v>
          </cell>
          <cell r="C290">
            <v>5291868</v>
          </cell>
          <cell r="D290" t="str">
            <v>ROSILENE DOMARD RIBEIRO</v>
          </cell>
          <cell r="E290">
            <v>4</v>
          </cell>
          <cell r="F290">
            <v>4</v>
          </cell>
          <cell r="G290">
            <v>42396</v>
          </cell>
          <cell r="H290" t="str">
            <v>JAN</v>
          </cell>
          <cell r="I290">
            <v>2016</v>
          </cell>
          <cell r="J290">
            <v>42401</v>
          </cell>
          <cell r="K290">
            <v>42401</v>
          </cell>
          <cell r="L290" t="str">
            <v>FEV</v>
          </cell>
          <cell r="M290">
            <v>2016</v>
          </cell>
          <cell r="N290" t="str">
            <v>-</v>
          </cell>
          <cell r="O290" t="str">
            <v>CONCLUÍDO</v>
          </cell>
          <cell r="P290">
            <v>36</v>
          </cell>
          <cell r="Q290">
            <v>36</v>
          </cell>
          <cell r="R290" t="str">
            <v>Olney</v>
          </cell>
          <cell r="S290" t="str">
            <v>APROVADO</v>
          </cell>
          <cell r="T290">
            <v>42437</v>
          </cell>
          <cell r="U290" t="str">
            <v>MAR</v>
          </cell>
          <cell r="V290">
            <v>2016</v>
          </cell>
          <cell r="W290" t="str">
            <v>CAMPOS</v>
          </cell>
          <cell r="X290" t="str">
            <v>NT-BR 010 R-0</v>
          </cell>
          <cell r="Y290" t="str">
            <v>MICRO</v>
          </cell>
          <cell r="Z290" t="str">
            <v>NÃO</v>
          </cell>
          <cell r="AA290" t="str">
            <v>BT - 3Ø</v>
          </cell>
          <cell r="AB290" t="str">
            <v>Residencial</v>
          </cell>
          <cell r="AC290" t="str">
            <v>ORDEM FINALIZADA</v>
          </cell>
          <cell r="AD290" t="str">
            <v>-21.717098</v>
          </cell>
          <cell r="AE290" t="str">
            <v>-41.098625</v>
          </cell>
          <cell r="AF290" t="str">
            <v>SIM</v>
          </cell>
          <cell r="AG290">
            <v>42471</v>
          </cell>
          <cell r="AH290" t="str">
            <v>AUTO REM</v>
          </cell>
          <cell r="AI290" t="str">
            <v>5291868 / 5904558 / 5921606 / 5904567 / 3985226</v>
          </cell>
          <cell r="AJ290" t="str">
            <v>12/04/2016</v>
          </cell>
          <cell r="AK290" t="str">
            <v>ABR</v>
          </cell>
          <cell r="AL290">
            <v>2016</v>
          </cell>
          <cell r="AM290" t="str">
            <v>Windeo Green futur</v>
          </cell>
          <cell r="AO290" t="str">
            <v>YINGLI - YL255P-29b</v>
          </cell>
          <cell r="AP290" t="str">
            <v>Ginlong Solis - 5k-2G</v>
          </cell>
          <cell r="AQ290">
            <v>1</v>
          </cell>
          <cell r="AR290" t="str">
            <v/>
          </cell>
          <cell r="AS290">
            <v>76</v>
          </cell>
          <cell r="AU290" t="str">
            <v>CAE01</v>
          </cell>
          <cell r="AV290" t="str">
            <v>CP13873</v>
          </cell>
          <cell r="AW290">
            <v>45</v>
          </cell>
          <cell r="AX290" t="str">
            <v>2# TRIPLEX 35 mm²</v>
          </cell>
          <cell r="AY290">
            <v>0.69599999999999995</v>
          </cell>
          <cell r="BA290" t="str">
            <v>3# CAA 4 AWG</v>
          </cell>
          <cell r="BB290">
            <v>23.293253871566119</v>
          </cell>
        </row>
        <row r="291">
          <cell r="B291" t="str">
            <v>A016223762</v>
          </cell>
          <cell r="C291">
            <v>5367600</v>
          </cell>
          <cell r="D291" t="str">
            <v>MINI MERCADO BESSA SILVA LTDA</v>
          </cell>
          <cell r="E291">
            <v>14.4</v>
          </cell>
          <cell r="F291">
            <v>14.4</v>
          </cell>
          <cell r="G291">
            <v>42377</v>
          </cell>
          <cell r="H291" t="str">
            <v>JAN</v>
          </cell>
          <cell r="I291">
            <v>2016</v>
          </cell>
          <cell r="J291">
            <v>42403</v>
          </cell>
          <cell r="K291">
            <v>42403</v>
          </cell>
          <cell r="L291" t="str">
            <v>FEV</v>
          </cell>
          <cell r="M291">
            <v>2016</v>
          </cell>
          <cell r="N291" t="str">
            <v>-</v>
          </cell>
          <cell r="O291" t="str">
            <v>CONCLUÍDO</v>
          </cell>
          <cell r="P291">
            <v>26</v>
          </cell>
          <cell r="Q291">
            <v>34</v>
          </cell>
          <cell r="R291" t="str">
            <v>Olney</v>
          </cell>
          <cell r="S291" t="str">
            <v>APROVADO</v>
          </cell>
          <cell r="T291">
            <v>42429</v>
          </cell>
          <cell r="U291" t="str">
            <v>FEV</v>
          </cell>
          <cell r="V291">
            <v>2016</v>
          </cell>
          <cell r="W291" t="str">
            <v>NITERÓI</v>
          </cell>
          <cell r="X291" t="str">
            <v>NT-BR 010 R-0</v>
          </cell>
          <cell r="Y291" t="str">
            <v>MICRO</v>
          </cell>
          <cell r="Z291" t="str">
            <v>NÃO</v>
          </cell>
          <cell r="AA291" t="str">
            <v>BT - 3Ø</v>
          </cell>
          <cell r="AB291" t="str">
            <v>Comercial</v>
          </cell>
          <cell r="AC291" t="str">
            <v>ORDEM FINALIZADA</v>
          </cell>
          <cell r="AD291" t="str">
            <v>-22.923853</v>
          </cell>
          <cell r="AE291" t="str">
            <v>-42.962611</v>
          </cell>
          <cell r="AF291" t="str">
            <v>SIM</v>
          </cell>
          <cell r="AG291">
            <v>42488</v>
          </cell>
          <cell r="AH291" t="str">
            <v>AUTO</v>
          </cell>
          <cell r="AJ291" t="str">
            <v>29/04/2016</v>
          </cell>
          <cell r="AK291" t="str">
            <v>ABR</v>
          </cell>
          <cell r="AL291">
            <v>2016</v>
          </cell>
          <cell r="AM291" t="str">
            <v>Brasil Solair</v>
          </cell>
          <cell r="AO291" t="str">
            <v xml:space="preserve">Brasil Solair - </v>
          </cell>
          <cell r="AP291" t="str">
            <v xml:space="preserve">SAJ - </v>
          </cell>
          <cell r="AQ291">
            <v>2</v>
          </cell>
          <cell r="AR291" t="str">
            <v/>
          </cell>
          <cell r="AS291">
            <v>112</v>
          </cell>
          <cell r="AU291" t="str">
            <v>INO02</v>
          </cell>
          <cell r="AV291" t="str">
            <v>N700306</v>
          </cell>
          <cell r="AW291" t="str">
            <v/>
          </cell>
          <cell r="AX291" t="str">
            <v>3# CA 2 AWG (CA 2 AWG)</v>
          </cell>
          <cell r="AY291">
            <v>0.39810000000000001</v>
          </cell>
          <cell r="BA291" t="str">
            <v>3# CA 2 AWG</v>
          </cell>
          <cell r="BB291">
            <v>11.15</v>
          </cell>
        </row>
        <row r="292">
          <cell r="B292" t="str">
            <v>A016122512</v>
          </cell>
          <cell r="C292">
            <v>1187770</v>
          </cell>
          <cell r="D292" t="str">
            <v>CARLOS AUGUSTO SOUSA CARVALHO</v>
          </cell>
          <cell r="E292">
            <v>9.4</v>
          </cell>
          <cell r="F292">
            <v>9.4</v>
          </cell>
          <cell r="G292">
            <v>42360</v>
          </cell>
          <cell r="H292" t="str">
            <v>DEZ</v>
          </cell>
          <cell r="I292">
            <v>2015</v>
          </cell>
          <cell r="J292">
            <v>42403</v>
          </cell>
          <cell r="K292">
            <v>42403</v>
          </cell>
          <cell r="L292" t="str">
            <v>FEV</v>
          </cell>
          <cell r="M292">
            <v>2016</v>
          </cell>
          <cell r="N292" t="str">
            <v>-</v>
          </cell>
          <cell r="O292" t="str">
            <v>CANCELADO</v>
          </cell>
          <cell r="P292">
            <v>40</v>
          </cell>
          <cell r="Q292">
            <v>75</v>
          </cell>
          <cell r="R292" t="str">
            <v>Mariana</v>
          </cell>
          <cell r="S292" t="str">
            <v>REPROVADO</v>
          </cell>
          <cell r="T292">
            <v>42443</v>
          </cell>
          <cell r="U292" t="str">
            <v>MAR</v>
          </cell>
          <cell r="V292">
            <v>2016</v>
          </cell>
          <cell r="W292" t="str">
            <v>CAMPOS</v>
          </cell>
          <cell r="X292" t="str">
            <v>NTD-010 R-0</v>
          </cell>
          <cell r="Y292" t="str">
            <v>MICRO</v>
          </cell>
          <cell r="Z292" t="str">
            <v>NÃO</v>
          </cell>
          <cell r="AA292" t="str">
            <v>BT - 3Ø</v>
          </cell>
          <cell r="AB292" t="str">
            <v>Residencial</v>
          </cell>
          <cell r="AC292" t="str">
            <v>ORDEM FINALIZADA</v>
          </cell>
          <cell r="AF292" t="str">
            <v>NÃO</v>
          </cell>
          <cell r="AJ292">
            <v>42709</v>
          </cell>
          <cell r="AK292" t="str">
            <v>DEZ</v>
          </cell>
          <cell r="AL292">
            <v>2016</v>
          </cell>
          <cell r="AM292" t="str">
            <v>Autoseg Serviços e Comércio LTDA</v>
          </cell>
          <cell r="AQ292">
            <v>2</v>
          </cell>
          <cell r="AR292" t="str">
            <v/>
          </cell>
          <cell r="AS292">
            <v>349</v>
          </cell>
          <cell r="AT292" t="str">
            <v>ART + Diagrama/Projeto</v>
          </cell>
          <cell r="AU292" t="str">
            <v>POT02</v>
          </cell>
          <cell r="AV292" t="str">
            <v>CP13989</v>
          </cell>
          <cell r="AW292">
            <v>10</v>
          </cell>
          <cell r="AX292" t="str">
            <v>3# CU 35 mm² (CU 16-1 FIO)</v>
          </cell>
          <cell r="AY292">
            <v>0.52</v>
          </cell>
          <cell r="BA292" t="str">
            <v>3# CU 70 mm²</v>
          </cell>
          <cell r="BB292">
            <v>4.7</v>
          </cell>
        </row>
        <row r="293">
          <cell r="B293" t="str">
            <v>A016117237</v>
          </cell>
          <cell r="C293">
            <v>6154028</v>
          </cell>
          <cell r="D293" t="str">
            <v>POUSADA TUCANO DO CUIABA LTDA</v>
          </cell>
          <cell r="E293">
            <v>6</v>
          </cell>
          <cell r="F293">
            <v>6</v>
          </cell>
          <cell r="G293">
            <v>42359</v>
          </cell>
          <cell r="H293" t="str">
            <v>DEZ</v>
          </cell>
          <cell r="I293">
            <v>2015</v>
          </cell>
          <cell r="J293">
            <v>42404</v>
          </cell>
          <cell r="K293">
            <v>42404</v>
          </cell>
          <cell r="L293" t="str">
            <v>FEV</v>
          </cell>
          <cell r="M293">
            <v>2016</v>
          </cell>
          <cell r="N293" t="str">
            <v>-</v>
          </cell>
          <cell r="O293" t="str">
            <v>CONCLUÍDO</v>
          </cell>
          <cell r="P293">
            <v>1</v>
          </cell>
          <cell r="Q293">
            <v>32</v>
          </cell>
          <cell r="R293" t="str">
            <v>Mariana</v>
          </cell>
          <cell r="S293" t="str">
            <v>APROVADO</v>
          </cell>
          <cell r="T293">
            <v>42405</v>
          </cell>
          <cell r="U293" t="str">
            <v>FEV</v>
          </cell>
          <cell r="V293">
            <v>2016</v>
          </cell>
          <cell r="W293" t="str">
            <v>PETRÓPOLIS</v>
          </cell>
          <cell r="X293" t="str">
            <v>NTD-010 R-0</v>
          </cell>
          <cell r="Y293" t="str">
            <v>MICRO</v>
          </cell>
          <cell r="Z293" t="str">
            <v>NÃO</v>
          </cell>
          <cell r="AA293" t="str">
            <v>BT - 3Ø</v>
          </cell>
          <cell r="AB293" t="str">
            <v>Residencial</v>
          </cell>
          <cell r="AC293" t="str">
            <v>ORDEM FINALIZADA</v>
          </cell>
          <cell r="AD293" t="str">
            <v>-22.395610</v>
          </cell>
          <cell r="AE293" t="str">
            <v>-43.083130</v>
          </cell>
          <cell r="AF293" t="str">
            <v>SIM</v>
          </cell>
          <cell r="AG293">
            <v>42471</v>
          </cell>
          <cell r="AH293" t="str">
            <v>AUTO</v>
          </cell>
          <cell r="AJ293" t="str">
            <v>12/04/2016</v>
          </cell>
          <cell r="AK293" t="str">
            <v>ABR</v>
          </cell>
          <cell r="AL293">
            <v>2016</v>
          </cell>
          <cell r="AM293" t="str">
            <v>Enel Soluções</v>
          </cell>
          <cell r="AO293" t="str">
            <v>Jinko - JKM260P-60</v>
          </cell>
          <cell r="AP293" t="str">
            <v>ABB - PVI-6000-TL-OUTD</v>
          </cell>
          <cell r="AQ293">
            <v>2</v>
          </cell>
          <cell r="AR293" t="str">
            <v/>
          </cell>
          <cell r="AS293">
            <v>113</v>
          </cell>
          <cell r="AU293" t="str">
            <v>ITP03</v>
          </cell>
          <cell r="AV293" t="str">
            <v>P869533</v>
          </cell>
          <cell r="AW293">
            <v>45</v>
          </cell>
          <cell r="AX293" t="str">
            <v>3# CU 16-1 FIO (CU 16-1 FIO)</v>
          </cell>
          <cell r="AY293">
            <v>9.11E-2</v>
          </cell>
          <cell r="BA293" t="str">
            <v>3# COMP 1/0 (CORD-ACO 7.9 mm)</v>
          </cell>
          <cell r="BB293">
            <v>23.66</v>
          </cell>
        </row>
        <row r="294">
          <cell r="B294" t="str">
            <v>A016431092</v>
          </cell>
          <cell r="C294">
            <v>5242224</v>
          </cell>
          <cell r="D294" t="str">
            <v>RAFAEL ALVES ABUD</v>
          </cell>
          <cell r="E294">
            <v>8.16</v>
          </cell>
          <cell r="F294" t="str">
            <v>0</v>
          </cell>
          <cell r="G294">
            <v>42402</v>
          </cell>
          <cell r="H294" t="str">
            <v>FEV</v>
          </cell>
          <cell r="I294">
            <v>2016</v>
          </cell>
          <cell r="J294">
            <v>42405</v>
          </cell>
          <cell r="K294">
            <v>42405</v>
          </cell>
          <cell r="L294" t="str">
            <v>FEV</v>
          </cell>
          <cell r="M294">
            <v>2016</v>
          </cell>
          <cell r="N294" t="str">
            <v>-</v>
          </cell>
          <cell r="O294" t="str">
            <v>CONCLUÍDO</v>
          </cell>
          <cell r="P294">
            <v>32</v>
          </cell>
          <cell r="Q294">
            <v>39</v>
          </cell>
          <cell r="R294" t="str">
            <v>Olney</v>
          </cell>
          <cell r="S294" t="str">
            <v>REPROVADO</v>
          </cell>
          <cell r="T294">
            <v>42437</v>
          </cell>
          <cell r="U294" t="str">
            <v>MAR</v>
          </cell>
          <cell r="V294">
            <v>2016</v>
          </cell>
          <cell r="W294" t="str">
            <v>ITAPERUNA</v>
          </cell>
          <cell r="X294" t="str">
            <v>NT-BR 010 R-0</v>
          </cell>
          <cell r="Y294" t="str">
            <v>MICRO</v>
          </cell>
          <cell r="Z294" t="str">
            <v>NÃO</v>
          </cell>
          <cell r="AA294" t="str">
            <v>BT - 3Ø</v>
          </cell>
          <cell r="AB294" t="str">
            <v>Residencial</v>
          </cell>
          <cell r="AC294" t="str">
            <v>ORDEM FINALIZADA</v>
          </cell>
          <cell r="AD294" t="str">
            <v>-22.020380</v>
          </cell>
          <cell r="AE294" t="str">
            <v xml:space="preserve"> -42.366919</v>
          </cell>
          <cell r="AF294" t="str">
            <v>NÃO</v>
          </cell>
          <cell r="AH294" t="str">
            <v>AUTO</v>
          </cell>
          <cell r="AJ294" t="str">
            <v>05/04/2016</v>
          </cell>
          <cell r="AK294" t="str">
            <v>ABR</v>
          </cell>
          <cell r="AL294">
            <v>2016</v>
          </cell>
          <cell r="AM294" t="str">
            <v>Solar Sistec</v>
          </cell>
          <cell r="AN294" t="str">
            <v>ART nova com ramo 2101</v>
          </cell>
          <cell r="AO294" t="str">
            <v>YINGLI - 29B 255 WP</v>
          </cell>
          <cell r="AP294" t="str">
            <v>PHB - PHB 4600-SS</v>
          </cell>
          <cell r="AQ294">
            <v>1</v>
          </cell>
          <cell r="AR294" t="str">
            <v/>
          </cell>
          <cell r="AS294">
            <v>63</v>
          </cell>
          <cell r="AT294" t="str">
            <v>ART</v>
          </cell>
          <cell r="AU294" t="str">
            <v>ITR04</v>
          </cell>
          <cell r="AV294" t="str">
            <v>I437583</v>
          </cell>
          <cell r="AW294">
            <v>150</v>
          </cell>
          <cell r="AX294" t="str">
            <v>3# PR 1kV 3x95(50)mm²AL</v>
          </cell>
          <cell r="AY294">
            <v>0.4471</v>
          </cell>
          <cell r="BA294" t="str">
            <v>3# CA 2 AWG</v>
          </cell>
          <cell r="BB294">
            <v>2.89</v>
          </cell>
        </row>
        <row r="295">
          <cell r="B295" t="str">
            <v>A016483568</v>
          </cell>
          <cell r="C295">
            <v>6184604</v>
          </cell>
          <cell r="D295" t="str">
            <v>BRUCAR RESTAURANTE E PIZZARIA LTDA</v>
          </cell>
          <cell r="E295">
            <v>30</v>
          </cell>
          <cell r="F295">
            <v>30</v>
          </cell>
          <cell r="G295">
            <v>42411</v>
          </cell>
          <cell r="H295" t="str">
            <v>FEV</v>
          </cell>
          <cell r="I295">
            <v>2016</v>
          </cell>
          <cell r="J295">
            <v>42411</v>
          </cell>
          <cell r="K295">
            <v>42411</v>
          </cell>
          <cell r="L295" t="str">
            <v>FEV</v>
          </cell>
          <cell r="M295">
            <v>2016</v>
          </cell>
          <cell r="N295" t="str">
            <v>-</v>
          </cell>
          <cell r="O295" t="str">
            <v>CONCLUÍDO</v>
          </cell>
          <cell r="P295">
            <v>4</v>
          </cell>
          <cell r="Q295">
            <v>4</v>
          </cell>
          <cell r="R295" t="str">
            <v>Mariana</v>
          </cell>
          <cell r="S295" t="str">
            <v>APROVADO</v>
          </cell>
          <cell r="T295">
            <v>42415</v>
          </cell>
          <cell r="U295" t="str">
            <v>FEV</v>
          </cell>
          <cell r="V295">
            <v>2016</v>
          </cell>
          <cell r="W295" t="str">
            <v>SÃO GONÇALO</v>
          </cell>
          <cell r="X295" t="str">
            <v>NT-BR 010 R-0</v>
          </cell>
          <cell r="Y295" t="str">
            <v>MICRO</v>
          </cell>
          <cell r="Z295" t="str">
            <v>NÃO</v>
          </cell>
          <cell r="AA295" t="str">
            <v>BT - 3Ø</v>
          </cell>
          <cell r="AB295" t="str">
            <v>Comercial</v>
          </cell>
          <cell r="AC295" t="str">
            <v>ORDEM FINALIZADA</v>
          </cell>
          <cell r="AD295" t="str">
            <v>-22.750850</v>
          </cell>
          <cell r="AE295" t="str">
            <v>-42.880197</v>
          </cell>
          <cell r="AF295" t="str">
            <v>SIM</v>
          </cell>
          <cell r="AG295">
            <v>42446</v>
          </cell>
          <cell r="AH295" t="str">
            <v>AUTO</v>
          </cell>
          <cell r="AJ295" t="str">
            <v>18/03/2016</v>
          </cell>
          <cell r="AK295" t="str">
            <v>MAR</v>
          </cell>
          <cell r="AL295">
            <v>2016</v>
          </cell>
          <cell r="AM295" t="str">
            <v>Brasil Solair</v>
          </cell>
          <cell r="AO295" t="str">
            <v xml:space="preserve">Brasil Solair - </v>
          </cell>
          <cell r="AP295" t="str">
            <v>SAJ - SUNUNO TL5K</v>
          </cell>
          <cell r="AQ295">
            <v>1</v>
          </cell>
          <cell r="AR295" t="str">
            <v/>
          </cell>
          <cell r="AS295">
            <v>36</v>
          </cell>
          <cell r="AU295" t="str">
            <v>VDP10</v>
          </cell>
          <cell r="AV295" t="str">
            <v>S306508</v>
          </cell>
          <cell r="AW295">
            <v>75</v>
          </cell>
          <cell r="AX295" t="str">
            <v>3# PR 1kV 3x95(50)mm²AL</v>
          </cell>
          <cell r="AY295">
            <v>0.17599999999999999</v>
          </cell>
          <cell r="BA295" t="str">
            <v>3# CA 2 AWG</v>
          </cell>
          <cell r="BB295">
            <v>16.035170099173232</v>
          </cell>
        </row>
        <row r="296">
          <cell r="B296" t="str">
            <v>A015755952</v>
          </cell>
          <cell r="C296">
            <v>5267816</v>
          </cell>
          <cell r="D296" t="str">
            <v>ROBERTO MORAES MARINHO</v>
          </cell>
          <cell r="E296">
            <v>4.5999999999999996</v>
          </cell>
          <cell r="F296">
            <v>4.5999999999999996</v>
          </cell>
          <cell r="G296">
            <v>42307</v>
          </cell>
          <cell r="H296" t="str">
            <v>OUT</v>
          </cell>
          <cell r="I296">
            <v>2015</v>
          </cell>
          <cell r="J296">
            <v>42415</v>
          </cell>
          <cell r="K296">
            <v>42412</v>
          </cell>
          <cell r="L296" t="str">
            <v>FEV</v>
          </cell>
          <cell r="M296">
            <v>2016</v>
          </cell>
          <cell r="N296" t="str">
            <v>-</v>
          </cell>
          <cell r="O296" t="str">
            <v>CONCLUÍDO</v>
          </cell>
          <cell r="P296">
            <v>3</v>
          </cell>
          <cell r="Q296">
            <v>51</v>
          </cell>
          <cell r="R296" t="str">
            <v>Mariana</v>
          </cell>
          <cell r="S296" t="str">
            <v>APROVADO</v>
          </cell>
          <cell r="T296">
            <v>42415</v>
          </cell>
          <cell r="U296" t="str">
            <v>FEV</v>
          </cell>
          <cell r="V296">
            <v>2016</v>
          </cell>
          <cell r="W296" t="str">
            <v>CABO FRIO</v>
          </cell>
          <cell r="X296" t="str">
            <v>NTD-010 R-0</v>
          </cell>
          <cell r="Y296" t="str">
            <v>MICRO</v>
          </cell>
          <cell r="Z296" t="str">
            <v>NÃO</v>
          </cell>
          <cell r="AA296" t="str">
            <v>BT - 2Ø</v>
          </cell>
          <cell r="AB296" t="str">
            <v>Residencial</v>
          </cell>
          <cell r="AC296" t="str">
            <v>ORDEM FINALIZADA</v>
          </cell>
          <cell r="AD296" t="str">
            <v>-22.717527</v>
          </cell>
          <cell r="AE296" t="str">
            <v xml:space="preserve"> -42.643833</v>
          </cell>
          <cell r="AF296" t="str">
            <v>SIM</v>
          </cell>
          <cell r="AG296">
            <v>42443</v>
          </cell>
          <cell r="AH296" t="str">
            <v>AUTO</v>
          </cell>
          <cell r="AJ296" t="str">
            <v>18/03/2016</v>
          </cell>
          <cell r="AK296" t="str">
            <v>MAR</v>
          </cell>
          <cell r="AL296">
            <v>2016</v>
          </cell>
          <cell r="AM296" t="str">
            <v>Brilhante Energia Solar</v>
          </cell>
          <cell r="AO296" t="str">
            <v xml:space="preserve">Canadian Solar - </v>
          </cell>
          <cell r="AP296" t="str">
            <v>PHB - PHB 4600-SS</v>
          </cell>
          <cell r="AQ296">
            <v>2</v>
          </cell>
          <cell r="AR296" t="str">
            <v/>
          </cell>
          <cell r="AS296">
            <v>140</v>
          </cell>
          <cell r="AU296" t="str">
            <v>BAX06</v>
          </cell>
          <cell r="AV296" t="str">
            <v>AR63189</v>
          </cell>
          <cell r="AW296" t="str">
            <v/>
          </cell>
          <cell r="AX296" t="str">
            <v>3# PR 1kV 3x35(35)mm²CU</v>
          </cell>
          <cell r="AY296">
            <v>0.123</v>
          </cell>
          <cell r="BA296" t="str">
            <v>3# CA 2 AWG</v>
          </cell>
          <cell r="BB296">
            <v>6.0276671637180268</v>
          </cell>
        </row>
        <row r="297">
          <cell r="B297" t="str">
            <v>A015854130</v>
          </cell>
          <cell r="C297">
            <v>6026076</v>
          </cell>
          <cell r="D297" t="str">
            <v>VALMIR DE OLIVEIRA VENANCIO</v>
          </cell>
          <cell r="E297">
            <v>8.125</v>
          </cell>
          <cell r="F297" t="str">
            <v>0</v>
          </cell>
          <cell r="G297">
            <v>42321</v>
          </cell>
          <cell r="H297" t="str">
            <v>NOV</v>
          </cell>
          <cell r="I297">
            <v>2015</v>
          </cell>
          <cell r="J297">
            <v>42417</v>
          </cell>
          <cell r="K297">
            <v>42417</v>
          </cell>
          <cell r="L297" t="str">
            <v>FEV</v>
          </cell>
          <cell r="M297">
            <v>2016</v>
          </cell>
          <cell r="N297" t="str">
            <v>-</v>
          </cell>
          <cell r="O297" t="str">
            <v>CONCLUÍDO</v>
          </cell>
          <cell r="P297">
            <v>5</v>
          </cell>
          <cell r="Q297">
            <v>104</v>
          </cell>
          <cell r="R297" t="str">
            <v>Olney</v>
          </cell>
          <cell r="S297" t="str">
            <v>REPROVADO</v>
          </cell>
          <cell r="T297">
            <v>42422</v>
          </cell>
          <cell r="U297" t="str">
            <v>FEV</v>
          </cell>
          <cell r="V297">
            <v>2016</v>
          </cell>
          <cell r="W297" t="str">
            <v>CABO FRIO</v>
          </cell>
          <cell r="X297" t="str">
            <v>NTD-010 R-0</v>
          </cell>
          <cell r="Y297" t="str">
            <v>MICRO</v>
          </cell>
          <cell r="Z297" t="str">
            <v>NÃO</v>
          </cell>
          <cell r="AA297" t="str">
            <v>BT - 3Ø</v>
          </cell>
          <cell r="AB297" t="str">
            <v>Residencial</v>
          </cell>
          <cell r="AC297" t="str">
            <v>ORDEM FINALIZADA</v>
          </cell>
          <cell r="AD297" t="str">
            <v>-22.775141</v>
          </cell>
          <cell r="AE297" t="str">
            <v>-41.920505</v>
          </cell>
          <cell r="AF297" t="str">
            <v>NÃO</v>
          </cell>
          <cell r="AH297" t="str">
            <v>AUTO</v>
          </cell>
          <cell r="AJ297" t="str">
            <v>10/05/2016</v>
          </cell>
          <cell r="AK297" t="str">
            <v>MAI</v>
          </cell>
          <cell r="AL297">
            <v>2016</v>
          </cell>
          <cell r="AM297" t="str">
            <v>Green Solar</v>
          </cell>
          <cell r="AO297" t="str">
            <v>Silvantis - 325 WP</v>
          </cell>
          <cell r="AP297" t="str">
            <v>FRONIUS - IG PLUS 55V-1</v>
          </cell>
          <cell r="AQ297">
            <v>3</v>
          </cell>
          <cell r="AR297" t="str">
            <v/>
          </cell>
          <cell r="AS297">
            <v>179</v>
          </cell>
          <cell r="AT297" t="str">
            <v>ART</v>
          </cell>
          <cell r="AU297" t="str">
            <v>BUZ01</v>
          </cell>
          <cell r="AV297" t="str">
            <v>F631675</v>
          </cell>
          <cell r="AW297">
            <v>75</v>
          </cell>
          <cell r="AX297" t="str">
            <v>3# CU 16-1 FIO (CU 16-1 FIO)</v>
          </cell>
          <cell r="AY297">
            <v>0.31210000000000004</v>
          </cell>
          <cell r="BA297" t="str">
            <v>3# CA 2 AWG</v>
          </cell>
          <cell r="BB297">
            <v>21.661859851926959</v>
          </cell>
        </row>
        <row r="298">
          <cell r="B298" t="str">
            <v>A015422720</v>
          </cell>
          <cell r="C298">
            <v>5649892</v>
          </cell>
          <cell r="D298" t="str">
            <v>MARCOS ROSSI</v>
          </cell>
          <cell r="E298">
            <v>3</v>
          </cell>
          <cell r="F298" t="str">
            <v>0</v>
          </cell>
          <cell r="G298">
            <v>42255</v>
          </cell>
          <cell r="H298" t="str">
            <v>SET</v>
          </cell>
          <cell r="I298">
            <v>2015</v>
          </cell>
          <cell r="J298">
            <v>42258</v>
          </cell>
          <cell r="K298">
            <v>42417</v>
          </cell>
          <cell r="L298" t="str">
            <v>FEV</v>
          </cell>
          <cell r="M298">
            <v>2016</v>
          </cell>
          <cell r="N298" t="str">
            <v>-</v>
          </cell>
          <cell r="O298" t="str">
            <v>CONCLUÍDO</v>
          </cell>
          <cell r="P298">
            <v>15</v>
          </cell>
          <cell r="Q298">
            <v>81</v>
          </cell>
          <cell r="R298" t="str">
            <v>Olney</v>
          </cell>
          <cell r="S298" t="str">
            <v>REPROVADO</v>
          </cell>
          <cell r="T298">
            <v>42432</v>
          </cell>
          <cell r="U298" t="str">
            <v>MAR</v>
          </cell>
          <cell r="V298">
            <v>2016</v>
          </cell>
          <cell r="W298" t="str">
            <v>CABO FRIO</v>
          </cell>
          <cell r="X298" t="str">
            <v>NTD-010 R-0</v>
          </cell>
          <cell r="Y298" t="str">
            <v>MICRO</v>
          </cell>
          <cell r="Z298" t="str">
            <v>NÃO</v>
          </cell>
          <cell r="AA298" t="str">
            <v>BT - 3Ø</v>
          </cell>
          <cell r="AB298" t="str">
            <v>Residencial</v>
          </cell>
          <cell r="AC298" t="str">
            <v>ORDEM FINALIZADA</v>
          </cell>
          <cell r="AD298" t="str">
            <v>-22.755252</v>
          </cell>
          <cell r="AE298" t="str">
            <v>-41.892452</v>
          </cell>
          <cell r="AF298" t="str">
            <v>NÃO</v>
          </cell>
          <cell r="AH298" t="str">
            <v>AUTO</v>
          </cell>
          <cell r="AJ298" t="str">
            <v>01/07/2016</v>
          </cell>
          <cell r="AK298" t="str">
            <v>JUL</v>
          </cell>
          <cell r="AL298">
            <v>2016</v>
          </cell>
          <cell r="AM298" t="str">
            <v>Ivotec</v>
          </cell>
          <cell r="AO298" t="str">
            <v>ISTAR SOLAR - Is 4000p</v>
          </cell>
          <cell r="AP298" t="str">
            <v>ABB - PVI-3,0</v>
          </cell>
          <cell r="AQ298">
            <v>4</v>
          </cell>
          <cell r="AR298" t="str">
            <v/>
          </cell>
          <cell r="AS298">
            <v>297</v>
          </cell>
          <cell r="AT298" t="str">
            <v>ART</v>
          </cell>
          <cell r="AU298" t="str">
            <v>BUZ02</v>
          </cell>
          <cell r="AV298" t="str">
            <v>CF49978</v>
          </cell>
          <cell r="AW298">
            <v>113</v>
          </cell>
          <cell r="AX298" t="str">
            <v>3# PR 1kV 3x95(50)mm²AL</v>
          </cell>
          <cell r="AY298">
            <v>0.3881</v>
          </cell>
          <cell r="BA298" t="str">
            <v>3# COMP 185</v>
          </cell>
          <cell r="BB298">
            <v>4.0321051649656363</v>
          </cell>
        </row>
        <row r="299">
          <cell r="B299" t="str">
            <v>A016512031</v>
          </cell>
          <cell r="C299">
            <v>3749836</v>
          </cell>
          <cell r="D299" t="str">
            <v>MARCIA CANDIDA SILVA TEIXEIRA LEITE</v>
          </cell>
          <cell r="E299">
            <v>5.0999999999999996</v>
          </cell>
          <cell r="F299">
            <v>5.0999999999999996</v>
          </cell>
          <cell r="G299">
            <v>42416</v>
          </cell>
          <cell r="H299" t="str">
            <v>FEV</v>
          </cell>
          <cell r="I299">
            <v>2016</v>
          </cell>
          <cell r="J299">
            <v>42417</v>
          </cell>
          <cell r="K299">
            <v>42417</v>
          </cell>
          <cell r="L299" t="str">
            <v>FEV</v>
          </cell>
          <cell r="M299">
            <v>2016</v>
          </cell>
          <cell r="N299" t="str">
            <v>-</v>
          </cell>
          <cell r="O299" t="str">
            <v>CONCLUÍDO</v>
          </cell>
          <cell r="P299">
            <v>22</v>
          </cell>
          <cell r="Q299">
            <v>22</v>
          </cell>
          <cell r="R299" t="str">
            <v>Mariana</v>
          </cell>
          <cell r="S299" t="str">
            <v>APROVADO</v>
          </cell>
          <cell r="T299">
            <v>42439</v>
          </cell>
          <cell r="U299" t="str">
            <v>MAR</v>
          </cell>
          <cell r="V299">
            <v>2016</v>
          </cell>
          <cell r="W299" t="str">
            <v>MACAÉ</v>
          </cell>
          <cell r="X299" t="str">
            <v>NT-BR 010 R-0</v>
          </cell>
          <cell r="Y299" t="str">
            <v>MICRO</v>
          </cell>
          <cell r="Z299" t="str">
            <v>NÃO</v>
          </cell>
          <cell r="AA299" t="str">
            <v>BT - 3Ø</v>
          </cell>
          <cell r="AB299" t="str">
            <v>Residencial</v>
          </cell>
          <cell r="AC299" t="str">
            <v>ORDEM FINALIZADA</v>
          </cell>
          <cell r="AD299" t="str">
            <v>-22.567207</v>
          </cell>
          <cell r="AE299" t="str">
            <v xml:space="preserve"> -41.986378</v>
          </cell>
          <cell r="AF299" t="str">
            <v>SIM</v>
          </cell>
          <cell r="AG299">
            <v>42501</v>
          </cell>
          <cell r="AH299" t="str">
            <v>AUTO</v>
          </cell>
          <cell r="AJ299" t="str">
            <v>12/05/2016</v>
          </cell>
          <cell r="AK299" t="str">
            <v>MAI</v>
          </cell>
          <cell r="AL299">
            <v>2016</v>
          </cell>
          <cell r="AM299" t="str">
            <v>Solar Grid</v>
          </cell>
          <cell r="AO299" t="str">
            <v>Canadian - CS6P-255P</v>
          </cell>
          <cell r="AP299" t="str">
            <v>ABB - PVI-3.6-TL-OUTD</v>
          </cell>
          <cell r="AQ299">
            <v>1</v>
          </cell>
          <cell r="AR299" t="str">
            <v/>
          </cell>
          <cell r="AS299">
            <v>86</v>
          </cell>
          <cell r="AU299" t="str">
            <v>TAM02</v>
          </cell>
          <cell r="AV299" t="str">
            <v>F455133</v>
          </cell>
          <cell r="AW299">
            <v>30</v>
          </cell>
          <cell r="AX299" t="str">
            <v>3# PR 1kV 3x95(50)mm²AL</v>
          </cell>
          <cell r="AY299">
            <v>0.6351</v>
          </cell>
          <cell r="BA299" t="str">
            <v>3# CU 35 mm²</v>
          </cell>
          <cell r="BB299">
            <v>7.3287578815470056</v>
          </cell>
        </row>
        <row r="300">
          <cell r="B300" t="str">
            <v>A016477950</v>
          </cell>
          <cell r="C300">
            <v>4491075</v>
          </cell>
          <cell r="D300" t="str">
            <v>ROSANGELA DOS SANTOS ROCHA</v>
          </cell>
          <cell r="E300">
            <v>4.59</v>
          </cell>
          <cell r="F300">
            <v>4.59</v>
          </cell>
          <cell r="G300">
            <v>42411</v>
          </cell>
          <cell r="H300" t="str">
            <v>FEV</v>
          </cell>
          <cell r="I300">
            <v>2016</v>
          </cell>
          <cell r="J300">
            <v>42418</v>
          </cell>
          <cell r="K300">
            <v>42418</v>
          </cell>
          <cell r="L300" t="str">
            <v>FEV</v>
          </cell>
          <cell r="M300">
            <v>2016</v>
          </cell>
          <cell r="N300" t="str">
            <v>-</v>
          </cell>
          <cell r="O300" t="str">
            <v>CONCLUÍDO</v>
          </cell>
          <cell r="P300">
            <v>22</v>
          </cell>
          <cell r="Q300">
            <v>22</v>
          </cell>
          <cell r="R300" t="str">
            <v>Mariana</v>
          </cell>
          <cell r="S300" t="str">
            <v>APROVADO</v>
          </cell>
          <cell r="T300">
            <v>42440</v>
          </cell>
          <cell r="U300" t="str">
            <v>MAR</v>
          </cell>
          <cell r="V300">
            <v>2016</v>
          </cell>
          <cell r="W300" t="str">
            <v>NITERÓI</v>
          </cell>
          <cell r="X300" t="str">
            <v>NT-BR 010 R-0</v>
          </cell>
          <cell r="Y300" t="str">
            <v>MICRO</v>
          </cell>
          <cell r="Z300" t="str">
            <v>NÃO</v>
          </cell>
          <cell r="AA300" t="str">
            <v>BT - 3Ø</v>
          </cell>
          <cell r="AB300" t="str">
            <v>Residencial</v>
          </cell>
          <cell r="AC300" t="str">
            <v>ORDEM FINALIZADA</v>
          </cell>
          <cell r="AD300" t="str">
            <v>-22.940965</v>
          </cell>
          <cell r="AE300" t="str">
            <v xml:space="preserve"> -43.026843</v>
          </cell>
          <cell r="AF300" t="str">
            <v>SIM</v>
          </cell>
          <cell r="AG300">
            <v>42461</v>
          </cell>
          <cell r="AH300" t="str">
            <v>AUTO</v>
          </cell>
          <cell r="AJ300" t="str">
            <v>05/04/2016</v>
          </cell>
          <cell r="AK300" t="str">
            <v>ABR</v>
          </cell>
          <cell r="AL300">
            <v>2016</v>
          </cell>
          <cell r="AM300" t="str">
            <v>Solar Grid</v>
          </cell>
          <cell r="AN300" t="str">
            <v xml:space="preserve"> </v>
          </cell>
          <cell r="AO300" t="str">
            <v>Canadian Solar - CS6P-255P</v>
          </cell>
          <cell r="AP300" t="str">
            <v>ABB - PVI-3.6-TL-OUTD</v>
          </cell>
          <cell r="AQ300">
            <v>1</v>
          </cell>
          <cell r="AR300" t="str">
            <v/>
          </cell>
          <cell r="AS300">
            <v>54</v>
          </cell>
          <cell r="AU300" t="str">
            <v>PIN08</v>
          </cell>
          <cell r="AV300" t="str">
            <v>NI34296</v>
          </cell>
          <cell r="AW300">
            <v>75</v>
          </cell>
          <cell r="AX300" t="str">
            <v>3# CA 2 AWG (CA 2 AWG)</v>
          </cell>
          <cell r="AY300">
            <v>0.29610000000000003</v>
          </cell>
          <cell r="BA300" t="str">
            <v>3# CA 2 AWG</v>
          </cell>
          <cell r="BB300">
            <v>4.1399999999999997</v>
          </cell>
        </row>
        <row r="301">
          <cell r="B301" t="str">
            <v>A016532724</v>
          </cell>
          <cell r="C301">
            <v>738609</v>
          </cell>
          <cell r="D301" t="str">
            <v>CENTRO EDUCACIONAL MARGARIDA LTDA</v>
          </cell>
          <cell r="E301">
            <v>45.76</v>
          </cell>
          <cell r="F301" t="str">
            <v>0</v>
          </cell>
          <cell r="G301">
            <v>42418</v>
          </cell>
          <cell r="H301" t="str">
            <v>FEV</v>
          </cell>
          <cell r="I301">
            <v>2016</v>
          </cell>
          <cell r="J301">
            <v>42419</v>
          </cell>
          <cell r="K301">
            <v>42419</v>
          </cell>
          <cell r="L301" t="str">
            <v>FEV</v>
          </cell>
          <cell r="M301">
            <v>2016</v>
          </cell>
          <cell r="N301" t="str">
            <v>-</v>
          </cell>
          <cell r="O301" t="str">
            <v>CONCLUÍDO</v>
          </cell>
          <cell r="P301">
            <v>6</v>
          </cell>
          <cell r="Q301">
            <v>27</v>
          </cell>
          <cell r="R301" t="str">
            <v>Olney</v>
          </cell>
          <cell r="S301" t="str">
            <v>REPROVADO</v>
          </cell>
          <cell r="T301">
            <v>42425</v>
          </cell>
          <cell r="U301" t="str">
            <v>FEV</v>
          </cell>
          <cell r="V301">
            <v>2016</v>
          </cell>
          <cell r="W301" t="str">
            <v>CABO FRIO</v>
          </cell>
          <cell r="X301" t="str">
            <v>NT-BR 010 R-0</v>
          </cell>
          <cell r="Y301" t="str">
            <v>MICRO</v>
          </cell>
          <cell r="Z301" t="str">
            <v>NÃO</v>
          </cell>
          <cell r="AA301" t="str">
            <v>BT - 3Ø</v>
          </cell>
          <cell r="AB301" t="str">
            <v>Comercial</v>
          </cell>
          <cell r="AC301" t="str">
            <v>ORDEM FINALIZADA</v>
          </cell>
          <cell r="AD301" t="str">
            <v>-22.865111</v>
          </cell>
          <cell r="AE301" t="str">
            <v>-42.333157</v>
          </cell>
          <cell r="AF301" t="str">
            <v>NÃO</v>
          </cell>
          <cell r="AH301" t="str">
            <v>AUTO</v>
          </cell>
          <cell r="AJ301" t="str">
            <v>01/06/2016</v>
          </cell>
          <cell r="AK301" t="str">
            <v>JUN</v>
          </cell>
          <cell r="AL301">
            <v>2016</v>
          </cell>
          <cell r="AM301" t="str">
            <v>Enel Soluções</v>
          </cell>
          <cell r="AO301" t="str">
            <v>Jinko Solar - JINKO JKM260P-60</v>
          </cell>
          <cell r="AP301" t="str">
            <v>Fronius - Symo Brasil 12.0.3</v>
          </cell>
          <cell r="AQ301">
            <v>1</v>
          </cell>
          <cell r="AR301" t="str">
            <v/>
          </cell>
          <cell r="AS301">
            <v>104</v>
          </cell>
          <cell r="AT301" t="str">
            <v>ART + Diagrama/Projeto</v>
          </cell>
          <cell r="AU301" t="str">
            <v>EAR04</v>
          </cell>
          <cell r="AV301" t="str">
            <v>AR60205</v>
          </cell>
          <cell r="AW301" t="str">
            <v/>
          </cell>
          <cell r="AX301" t="str">
            <v>3# CU 35 mm² (CU 16-1 FIO)</v>
          </cell>
          <cell r="AY301">
            <v>0.34899999999999998</v>
          </cell>
          <cell r="BA301" t="str">
            <v>3# CA 2 AWG</v>
          </cell>
          <cell r="BB301">
            <v>19.330350438480536</v>
          </cell>
        </row>
        <row r="302">
          <cell r="B302" t="str">
            <v>A016532835</v>
          </cell>
          <cell r="C302">
            <v>3619520</v>
          </cell>
          <cell r="D302" t="str">
            <v>COLEGIO ESCREVENDO O FUTURO EDUCACAO</v>
          </cell>
          <cell r="E302">
            <v>15</v>
          </cell>
          <cell r="F302">
            <v>15</v>
          </cell>
          <cell r="G302">
            <v>42418</v>
          </cell>
          <cell r="H302" t="str">
            <v>FEV</v>
          </cell>
          <cell r="I302">
            <v>2016</v>
          </cell>
          <cell r="J302">
            <v>42419</v>
          </cell>
          <cell r="K302">
            <v>42419</v>
          </cell>
          <cell r="L302" t="str">
            <v>FEV</v>
          </cell>
          <cell r="M302">
            <v>2016</v>
          </cell>
          <cell r="N302" t="str">
            <v>-</v>
          </cell>
          <cell r="O302" t="str">
            <v>CANCELADO</v>
          </cell>
          <cell r="P302">
            <v>24</v>
          </cell>
          <cell r="Q302">
            <v>24</v>
          </cell>
          <cell r="R302" t="str">
            <v>Mariana</v>
          </cell>
          <cell r="S302" t="str">
            <v>APROVADO</v>
          </cell>
          <cell r="T302">
            <v>42443</v>
          </cell>
          <cell r="U302" t="str">
            <v>MAR</v>
          </cell>
          <cell r="V302">
            <v>2016</v>
          </cell>
          <cell r="W302" t="str">
            <v>NITERÓI</v>
          </cell>
          <cell r="X302" t="str">
            <v>NT-BR 010 R-0</v>
          </cell>
          <cell r="Y302" t="str">
            <v>MICRO</v>
          </cell>
          <cell r="Z302" t="str">
            <v>NÃO</v>
          </cell>
          <cell r="AA302" t="str">
            <v>BT - 3Ø</v>
          </cell>
          <cell r="AB302" t="str">
            <v>Comercial</v>
          </cell>
          <cell r="AC302" t="str">
            <v>ORDEM CANCELADA</v>
          </cell>
          <cell r="AD302" t="str">
            <v>-22.904888</v>
          </cell>
          <cell r="AE302" t="str">
            <v>-43.105583</v>
          </cell>
          <cell r="AF302" t="str">
            <v>NÃO</v>
          </cell>
          <cell r="AG302" t="str">
            <v/>
          </cell>
          <cell r="AH302" t="str">
            <v>AUTO</v>
          </cell>
          <cell r="AJ302" t="str">
            <v>20/10/2016</v>
          </cell>
          <cell r="AK302" t="str">
            <v>OUT</v>
          </cell>
          <cell r="AL302">
            <v>2016</v>
          </cell>
          <cell r="AM302" t="str">
            <v>Brasil Solair</v>
          </cell>
          <cell r="AQ302">
            <v>1</v>
          </cell>
          <cell r="AR302" t="str">
            <v/>
          </cell>
          <cell r="AS302" t="str">
            <v>-</v>
          </cell>
          <cell r="AU302" t="str">
            <v>ICA06</v>
          </cell>
          <cell r="AV302" t="str">
            <v>NI33639</v>
          </cell>
          <cell r="AW302">
            <v>113</v>
          </cell>
          <cell r="AX302" t="str">
            <v>3# CU 70 mm² (CU 35 mm²)</v>
          </cell>
          <cell r="AY302">
            <v>0.14899999999999999</v>
          </cell>
          <cell r="BA302" t="str">
            <v>3# CA 336,4 MCM (CU 35 mm²)</v>
          </cell>
          <cell r="BB302">
            <v>0.16</v>
          </cell>
        </row>
        <row r="303">
          <cell r="B303" t="str">
            <v>A016539134</v>
          </cell>
          <cell r="C303">
            <v>4692471</v>
          </cell>
          <cell r="D303" t="str">
            <v>MIRIAM DOS SANTOS SILVA BARROS</v>
          </cell>
          <cell r="E303">
            <v>2</v>
          </cell>
          <cell r="F303" t="str">
            <v>0</v>
          </cell>
          <cell r="G303">
            <v>42418</v>
          </cell>
          <cell r="H303" t="str">
            <v>FEV</v>
          </cell>
          <cell r="I303">
            <v>2016</v>
          </cell>
          <cell r="J303">
            <v>42420</v>
          </cell>
          <cell r="K303">
            <v>42420</v>
          </cell>
          <cell r="L303" t="str">
            <v>FEV</v>
          </cell>
          <cell r="M303">
            <v>2016</v>
          </cell>
          <cell r="N303" t="str">
            <v>-</v>
          </cell>
          <cell r="O303" t="str">
            <v>CONCLUÍDO</v>
          </cell>
          <cell r="P303">
            <v>23</v>
          </cell>
          <cell r="Q303">
            <v>58</v>
          </cell>
          <cell r="R303" t="str">
            <v>Olney</v>
          </cell>
          <cell r="S303" t="str">
            <v>REPROVADO</v>
          </cell>
          <cell r="T303">
            <v>42443</v>
          </cell>
          <cell r="U303" t="str">
            <v>MAR</v>
          </cell>
          <cell r="V303">
            <v>2016</v>
          </cell>
          <cell r="W303" t="str">
            <v>MACAÉ</v>
          </cell>
          <cell r="X303" t="str">
            <v>NT-BR 010 R-0</v>
          </cell>
          <cell r="Y303" t="str">
            <v>MICRO</v>
          </cell>
          <cell r="Z303" t="str">
            <v>NÃO</v>
          </cell>
          <cell r="AA303" t="str">
            <v>BT - 3Ø</v>
          </cell>
          <cell r="AB303" t="str">
            <v>Residencial</v>
          </cell>
          <cell r="AC303" t="str">
            <v>ORDEM FINALIZADA</v>
          </cell>
          <cell r="AD303" t="str">
            <v>-22.768680</v>
          </cell>
          <cell r="AE303" t="str">
            <v xml:space="preserve"> -41.894635</v>
          </cell>
          <cell r="AF303" t="str">
            <v>NÃO</v>
          </cell>
          <cell r="AH303" t="str">
            <v>AUTO</v>
          </cell>
          <cell r="AJ303" t="str">
            <v>04/07/2016</v>
          </cell>
          <cell r="AK303" t="str">
            <v>JUL</v>
          </cell>
          <cell r="AL303">
            <v>2016</v>
          </cell>
          <cell r="AM303" t="str">
            <v>CSI Automação</v>
          </cell>
          <cell r="AN303" t="str">
            <v>ART 2301</v>
          </cell>
          <cell r="AO303" t="str">
            <v xml:space="preserve">Axitec Solar - </v>
          </cell>
          <cell r="AP303" t="str">
            <v xml:space="preserve">PHB - </v>
          </cell>
          <cell r="AQ303">
            <v>1</v>
          </cell>
          <cell r="AR303" t="str">
            <v/>
          </cell>
          <cell r="AS303">
            <v>137</v>
          </cell>
          <cell r="AT303" t="str">
            <v>ART</v>
          </cell>
          <cell r="AU303" t="str">
            <v>MAC05</v>
          </cell>
          <cell r="AV303" t="str">
            <v>M469155</v>
          </cell>
          <cell r="AW303">
            <v>113</v>
          </cell>
          <cell r="AX303" t="str">
            <v>3# PR 1kV 3x95(50)mm²AL</v>
          </cell>
          <cell r="AY303">
            <v>0.27810000000000001</v>
          </cell>
          <cell r="BA303" t="str">
            <v>3# CU 35 mm²</v>
          </cell>
          <cell r="BB303">
            <v>0.69</v>
          </cell>
        </row>
        <row r="304">
          <cell r="B304" t="str">
            <v>A016504548</v>
          </cell>
          <cell r="C304">
            <v>6139905</v>
          </cell>
          <cell r="D304" t="str">
            <v>CONDOMINIO DO EDIFICIO ZADAR</v>
          </cell>
          <cell r="E304">
            <v>10</v>
          </cell>
          <cell r="F304">
            <v>10</v>
          </cell>
          <cell r="G304">
            <v>42415</v>
          </cell>
          <cell r="H304" t="str">
            <v>FEV</v>
          </cell>
          <cell r="I304">
            <v>2016</v>
          </cell>
          <cell r="J304">
            <v>42422</v>
          </cell>
          <cell r="K304">
            <v>42422</v>
          </cell>
          <cell r="L304" t="str">
            <v>FEV</v>
          </cell>
          <cell r="M304">
            <v>2016</v>
          </cell>
          <cell r="N304" t="str">
            <v>-</v>
          </cell>
          <cell r="O304" t="str">
            <v>CONCLUÍDO</v>
          </cell>
          <cell r="P304">
            <v>22</v>
          </cell>
          <cell r="Q304">
            <v>22</v>
          </cell>
          <cell r="R304" t="str">
            <v>Mariana</v>
          </cell>
          <cell r="S304" t="str">
            <v>APROVADO</v>
          </cell>
          <cell r="T304">
            <v>42444</v>
          </cell>
          <cell r="U304" t="str">
            <v>MAR</v>
          </cell>
          <cell r="V304">
            <v>2016</v>
          </cell>
          <cell r="W304" t="str">
            <v>NITERÓI</v>
          </cell>
          <cell r="X304" t="str">
            <v>NT-BR 010 R-0</v>
          </cell>
          <cell r="Y304" t="str">
            <v>MICRO</v>
          </cell>
          <cell r="Z304" t="str">
            <v>NÃO</v>
          </cell>
          <cell r="AA304" t="str">
            <v>BT - 3Ø</v>
          </cell>
          <cell r="AB304" t="str">
            <v>Comercial</v>
          </cell>
          <cell r="AC304" t="str">
            <v>ORDEM FINALIZADA</v>
          </cell>
          <cell r="AD304" t="str">
            <v>-22.927491</v>
          </cell>
          <cell r="AE304" t="str">
            <v xml:space="preserve"> -43.094280</v>
          </cell>
          <cell r="AF304" t="str">
            <v>SIM</v>
          </cell>
          <cell r="AG304">
            <v>42524</v>
          </cell>
          <cell r="AH304" t="str">
            <v>AUTO</v>
          </cell>
          <cell r="AJ304" t="str">
            <v>06/06/2016</v>
          </cell>
          <cell r="AK304" t="str">
            <v>JUN</v>
          </cell>
          <cell r="AL304">
            <v>2016</v>
          </cell>
          <cell r="AM304" t="str">
            <v>Joseph Henri B S Alexandre</v>
          </cell>
          <cell r="AO304" t="str">
            <v xml:space="preserve">AVPROJECT SOLAR - </v>
          </cell>
          <cell r="AP304" t="str">
            <v xml:space="preserve">KLNE - </v>
          </cell>
          <cell r="AQ304">
            <v>1</v>
          </cell>
          <cell r="AR304" t="str">
            <v/>
          </cell>
          <cell r="AS304">
            <v>112</v>
          </cell>
          <cell r="AU304" t="str">
            <v>ZSL04</v>
          </cell>
          <cell r="AV304" t="str">
            <v>NI34966</v>
          </cell>
          <cell r="AW304">
            <v>75</v>
          </cell>
          <cell r="AX304" t="str">
            <v>3# CU 70 mm² (CU 35 mm²)</v>
          </cell>
          <cell r="AY304">
            <v>6.6000000000000003E-2</v>
          </cell>
          <cell r="BA304" t="str">
            <v>3# CA 336,4 MCM</v>
          </cell>
          <cell r="BB304">
            <v>4.1229017635315977</v>
          </cell>
        </row>
        <row r="305">
          <cell r="B305" t="str">
            <v>A016532900</v>
          </cell>
          <cell r="C305">
            <v>5702423</v>
          </cell>
          <cell r="D305" t="str">
            <v>UDBRAX DISTRIBUIDORA DE UTILIDADES LTDA</v>
          </cell>
          <cell r="E305">
            <v>10</v>
          </cell>
          <cell r="F305">
            <v>10</v>
          </cell>
          <cell r="G305">
            <v>42418</v>
          </cell>
          <cell r="H305" t="str">
            <v>FEV</v>
          </cell>
          <cell r="I305">
            <v>2016</v>
          </cell>
          <cell r="J305">
            <v>42422</v>
          </cell>
          <cell r="K305">
            <v>42422</v>
          </cell>
          <cell r="L305" t="str">
            <v>FEV</v>
          </cell>
          <cell r="M305">
            <v>2016</v>
          </cell>
          <cell r="N305" t="str">
            <v>-</v>
          </cell>
          <cell r="O305" t="str">
            <v>CONCLUÍDO</v>
          </cell>
          <cell r="P305">
            <v>23</v>
          </cell>
          <cell r="Q305">
            <v>23</v>
          </cell>
          <cell r="R305" t="str">
            <v>Mariana</v>
          </cell>
          <cell r="S305" t="str">
            <v>APROVADO</v>
          </cell>
          <cell r="T305">
            <v>42445</v>
          </cell>
          <cell r="U305" t="str">
            <v>MAR</v>
          </cell>
          <cell r="V305">
            <v>2016</v>
          </cell>
          <cell r="W305" t="str">
            <v>NITERÓI</v>
          </cell>
          <cell r="X305" t="str">
            <v>NT-BR 010 R-0</v>
          </cell>
          <cell r="Y305" t="str">
            <v>MICRO</v>
          </cell>
          <cell r="Z305" t="str">
            <v>NÃO</v>
          </cell>
          <cell r="AA305" t="str">
            <v>BT - 3Ø</v>
          </cell>
          <cell r="AB305" t="str">
            <v>Comercial</v>
          </cell>
          <cell r="AC305" t="str">
            <v>ORDEM FINALIZADA</v>
          </cell>
          <cell r="AD305" t="str">
            <v>-22.926444</v>
          </cell>
          <cell r="AE305" t="str">
            <v xml:space="preserve"> -42.924194</v>
          </cell>
          <cell r="AF305" t="str">
            <v>SIM</v>
          </cell>
          <cell r="AG305">
            <v>42537</v>
          </cell>
          <cell r="AH305" t="str">
            <v>AUTO</v>
          </cell>
          <cell r="AJ305" t="str">
            <v>16/06/2016</v>
          </cell>
          <cell r="AK305" t="str">
            <v>JUN</v>
          </cell>
          <cell r="AL305">
            <v>2016</v>
          </cell>
          <cell r="AM305" t="str">
            <v>Brasil Solair</v>
          </cell>
          <cell r="AO305" t="str">
            <v>BRASIL SOLAIR - BS240-P3</v>
          </cell>
          <cell r="AP305" t="str">
            <v>SAJ - SUNUNO TL5K</v>
          </cell>
          <cell r="AQ305">
            <v>1</v>
          </cell>
          <cell r="AR305" t="str">
            <v/>
          </cell>
          <cell r="AS305">
            <v>119</v>
          </cell>
          <cell r="AU305" t="str">
            <v>INO04</v>
          </cell>
          <cell r="AV305" t="str">
            <v>N700642</v>
          </cell>
          <cell r="AW305">
            <v>15</v>
          </cell>
          <cell r="AX305" t="str">
            <v>3# PR 1kV 3x50(50)mm²AL</v>
          </cell>
          <cell r="AY305">
            <v>0.15309999999999999</v>
          </cell>
          <cell r="BA305" t="str">
            <v>3# CA 2 AWG</v>
          </cell>
          <cell r="BB305">
            <v>17.829999999999998</v>
          </cell>
        </row>
        <row r="306">
          <cell r="B306" t="str">
            <v>A016532878</v>
          </cell>
          <cell r="C306">
            <v>446031</v>
          </cell>
          <cell r="D306" t="str">
            <v>FLUMINENSE ATLETICO CLUB</v>
          </cell>
          <cell r="E306">
            <v>40</v>
          </cell>
          <cell r="F306">
            <v>40</v>
          </cell>
          <cell r="G306">
            <v>42418</v>
          </cell>
          <cell r="H306" t="str">
            <v>FEV</v>
          </cell>
          <cell r="I306">
            <v>2016</v>
          </cell>
          <cell r="J306">
            <v>42422</v>
          </cell>
          <cell r="K306">
            <v>42422</v>
          </cell>
          <cell r="L306" t="str">
            <v>FEV</v>
          </cell>
          <cell r="M306">
            <v>2016</v>
          </cell>
          <cell r="N306" t="str">
            <v>-</v>
          </cell>
          <cell r="O306" t="str">
            <v>CONCLUÍDO</v>
          </cell>
          <cell r="P306">
            <v>25</v>
          </cell>
          <cell r="Q306">
            <v>25</v>
          </cell>
          <cell r="R306" t="str">
            <v>Mariana</v>
          </cell>
          <cell r="S306" t="str">
            <v>APROVADO</v>
          </cell>
          <cell r="T306">
            <v>42447</v>
          </cell>
          <cell r="U306" t="str">
            <v>MAR</v>
          </cell>
          <cell r="V306">
            <v>2016</v>
          </cell>
          <cell r="W306" t="str">
            <v>NITERÓI</v>
          </cell>
          <cell r="X306" t="str">
            <v>NT-BR 010 R-0</v>
          </cell>
          <cell r="Y306" t="str">
            <v>MICRO</v>
          </cell>
          <cell r="Z306" t="str">
            <v>NÃO</v>
          </cell>
          <cell r="AA306" t="str">
            <v>BT - 3Ø</v>
          </cell>
          <cell r="AB306" t="str">
            <v>Comercial</v>
          </cell>
          <cell r="AC306" t="str">
            <v>ORDEM FINALIZADA</v>
          </cell>
          <cell r="AD306" t="str">
            <v>-22.889205</v>
          </cell>
          <cell r="AE306" t="str">
            <v>-43.116869</v>
          </cell>
          <cell r="AF306" t="str">
            <v>SIM</v>
          </cell>
          <cell r="AG306">
            <v>42503</v>
          </cell>
          <cell r="AH306" t="str">
            <v>AUTO</v>
          </cell>
          <cell r="AJ306" t="str">
            <v>16/05/2016</v>
          </cell>
          <cell r="AK306" t="str">
            <v>MAI</v>
          </cell>
          <cell r="AL306">
            <v>2016</v>
          </cell>
          <cell r="AM306" t="str">
            <v>Brasil Solair</v>
          </cell>
          <cell r="AN306" t="str">
            <v>Aprovado pelo PLM - 15/03/2016</v>
          </cell>
          <cell r="AO306" t="str">
            <v>BRASIL SOLAIR - BS240-P3</v>
          </cell>
          <cell r="AP306" t="str">
            <v>SAJ - SUNUNO TL5K</v>
          </cell>
          <cell r="AQ306">
            <v>1</v>
          </cell>
          <cell r="AR306" t="str">
            <v/>
          </cell>
          <cell r="AS306">
            <v>88</v>
          </cell>
          <cell r="AU306" t="str">
            <v>SLR13</v>
          </cell>
          <cell r="AV306" t="str">
            <v>NI32009</v>
          </cell>
          <cell r="AW306">
            <v>75</v>
          </cell>
          <cell r="AX306" t="str">
            <v>3# PR 1kV 3x50(50)mm²AL</v>
          </cell>
          <cell r="AY306">
            <v>0.29310000000000003</v>
          </cell>
          <cell r="BA306" t="str">
            <v>3# CA 336,4 MCM</v>
          </cell>
          <cell r="BB306">
            <v>0.16</v>
          </cell>
        </row>
        <row r="307">
          <cell r="B307" t="str">
            <v>A016513733</v>
          </cell>
          <cell r="C307">
            <v>274499</v>
          </cell>
          <cell r="D307" t="str">
            <v>WALTER DE ASSIS</v>
          </cell>
          <cell r="E307">
            <v>5.2</v>
          </cell>
          <cell r="F307" t="str">
            <v>0</v>
          </cell>
          <cell r="G307">
            <v>42416</v>
          </cell>
          <cell r="H307" t="str">
            <v>FEV</v>
          </cell>
          <cell r="I307">
            <v>2016</v>
          </cell>
          <cell r="J307">
            <v>42422</v>
          </cell>
          <cell r="K307">
            <v>42422</v>
          </cell>
          <cell r="L307" t="str">
            <v>FEV</v>
          </cell>
          <cell r="M307">
            <v>2016</v>
          </cell>
          <cell r="N307" t="str">
            <v>-</v>
          </cell>
          <cell r="O307" t="str">
            <v>CONCLUÍDO</v>
          </cell>
          <cell r="P307">
            <v>28</v>
          </cell>
          <cell r="Q307">
            <v>41</v>
          </cell>
          <cell r="R307" t="str">
            <v>Olney</v>
          </cell>
          <cell r="S307" t="str">
            <v>REPROVADO</v>
          </cell>
          <cell r="T307">
            <v>42450</v>
          </cell>
          <cell r="U307" t="str">
            <v>MAR</v>
          </cell>
          <cell r="V307">
            <v>2016</v>
          </cell>
          <cell r="W307" t="str">
            <v>NITERÓI</v>
          </cell>
          <cell r="X307" t="str">
            <v>NT-BR 010 R-0</v>
          </cell>
          <cell r="Y307" t="str">
            <v>MICRO</v>
          </cell>
          <cell r="Z307" t="str">
            <v>NÃO</v>
          </cell>
          <cell r="AA307" t="str">
            <v>BT - 3Ø</v>
          </cell>
          <cell r="AB307" t="str">
            <v>Residencial</v>
          </cell>
          <cell r="AC307" t="str">
            <v>ORDEM FINALIZADA</v>
          </cell>
          <cell r="AD307" t="str">
            <v>-22.956538</v>
          </cell>
          <cell r="AE307" t="str">
            <v>-43.052917</v>
          </cell>
          <cell r="AF307" t="str">
            <v>NÃO</v>
          </cell>
          <cell r="AH307" t="str">
            <v>AUTO</v>
          </cell>
          <cell r="AJ307" t="str">
            <v>06/06/2016</v>
          </cell>
          <cell r="AK307" t="str">
            <v>JUN</v>
          </cell>
          <cell r="AL307">
            <v>2016</v>
          </cell>
          <cell r="AM307" t="str">
            <v>Solluz Solar</v>
          </cell>
          <cell r="AN307" t="str">
            <v>Art 2301 e outros</v>
          </cell>
          <cell r="AO307" t="str">
            <v xml:space="preserve">Canadian - </v>
          </cell>
          <cell r="AP307" t="str">
            <v xml:space="preserve">ABB - </v>
          </cell>
          <cell r="AQ307">
            <v>1</v>
          </cell>
          <cell r="AR307" t="str">
            <v/>
          </cell>
          <cell r="AS307">
            <v>111</v>
          </cell>
          <cell r="AT307" t="str">
            <v>ART</v>
          </cell>
          <cell r="AU307" t="str">
            <v>PIN03</v>
          </cell>
          <cell r="AV307" t="str">
            <v>NI33658</v>
          </cell>
          <cell r="AW307">
            <v>75</v>
          </cell>
          <cell r="AX307" t="str">
            <v>3# CU 35 mm² (CU 16-1 FIO)</v>
          </cell>
          <cell r="AY307">
            <v>0.31619999999999998</v>
          </cell>
          <cell r="BA307" t="str">
            <v>3# CA 2 AWG</v>
          </cell>
          <cell r="BB307">
            <v>1.41</v>
          </cell>
        </row>
        <row r="308">
          <cell r="B308" t="str">
            <v>A016539364</v>
          </cell>
          <cell r="C308">
            <v>4444686</v>
          </cell>
          <cell r="D308" t="str">
            <v>JOSE GERALDO ALONSO MACIEIRA</v>
          </cell>
          <cell r="E308">
            <v>3</v>
          </cell>
          <cell r="F308" t="str">
            <v>0</v>
          </cell>
          <cell r="G308">
            <v>42418</v>
          </cell>
          <cell r="H308" t="str">
            <v>FEV</v>
          </cell>
          <cell r="I308">
            <v>2016</v>
          </cell>
          <cell r="J308">
            <v>42420</v>
          </cell>
          <cell r="K308">
            <v>42422</v>
          </cell>
          <cell r="L308" t="str">
            <v>FEV</v>
          </cell>
          <cell r="M308">
            <v>2016</v>
          </cell>
          <cell r="N308" t="str">
            <v>-</v>
          </cell>
          <cell r="O308" t="str">
            <v>CONCLUÍDO</v>
          </cell>
          <cell r="P308">
            <v>31</v>
          </cell>
          <cell r="Q308">
            <v>50</v>
          </cell>
          <cell r="R308" t="str">
            <v>Mariana</v>
          </cell>
          <cell r="S308" t="str">
            <v>REPROVADO</v>
          </cell>
          <cell r="T308">
            <v>42453</v>
          </cell>
          <cell r="U308" t="str">
            <v>MAR</v>
          </cell>
          <cell r="V308">
            <v>2016</v>
          </cell>
          <cell r="W308" t="str">
            <v>TERESÓPOLIS</v>
          </cell>
          <cell r="X308" t="str">
            <v>NT-BR 010 R-0</v>
          </cell>
          <cell r="Y308" t="str">
            <v>MICRO</v>
          </cell>
          <cell r="Z308" t="str">
            <v>NÃO</v>
          </cell>
          <cell r="AA308" t="str">
            <v>BT - 3Ø</v>
          </cell>
          <cell r="AB308" t="str">
            <v>Residencial</v>
          </cell>
          <cell r="AC308" t="str">
            <v>ORDEM FINALIZADA</v>
          </cell>
          <cell r="AD308" t="str">
            <v>-22.864213</v>
          </cell>
          <cell r="AE308" t="str">
            <v>-42.115547</v>
          </cell>
          <cell r="AF308" t="str">
            <v>NÃO</v>
          </cell>
          <cell r="AH308" t="str">
            <v>AUTO</v>
          </cell>
          <cell r="AJ308" t="str">
            <v>14/06/2016</v>
          </cell>
          <cell r="AK308" t="str">
            <v>JUN</v>
          </cell>
          <cell r="AL308">
            <v>2016</v>
          </cell>
          <cell r="AM308" t="str">
            <v>Energia Pura</v>
          </cell>
          <cell r="AO308" t="str">
            <v xml:space="preserve">TRINA SOLAR - </v>
          </cell>
          <cell r="AP308" t="str">
            <v>OUTBACK - GTFX 3048</v>
          </cell>
          <cell r="AQ308">
            <v>1</v>
          </cell>
          <cell r="AR308" t="str">
            <v/>
          </cell>
          <cell r="AS308">
            <v>117</v>
          </cell>
          <cell r="AT308" t="str">
            <v>Diagrama/Projeto</v>
          </cell>
          <cell r="AU308" t="str">
            <v>TER06</v>
          </cell>
          <cell r="AV308" t="str">
            <v>TE60972</v>
          </cell>
          <cell r="AW308">
            <v>30</v>
          </cell>
          <cell r="AX308" t="str">
            <v>3# CA 1/0 AWG (CA 1/0 AWG)</v>
          </cell>
          <cell r="AY308">
            <v>0.53710000000000002</v>
          </cell>
          <cell r="BA308" t="str">
            <v>3# COMP 1/0</v>
          </cell>
          <cell r="BB308">
            <v>27.059594938567141</v>
          </cell>
        </row>
        <row r="309">
          <cell r="B309">
            <v>13144245</v>
          </cell>
          <cell r="C309">
            <v>21171</v>
          </cell>
          <cell r="D309" t="str">
            <v>MARIO GAZANEO JUNIOR</v>
          </cell>
          <cell r="E309">
            <v>8.16</v>
          </cell>
          <cell r="F309">
            <v>8.16</v>
          </cell>
          <cell r="G309">
            <v>42395</v>
          </cell>
          <cell r="H309" t="str">
            <v>JAN</v>
          </cell>
          <cell r="I309">
            <v>2016</v>
          </cell>
          <cell r="J309">
            <v>42426</v>
          </cell>
          <cell r="K309">
            <v>42426</v>
          </cell>
          <cell r="L309" t="str">
            <v>FEV</v>
          </cell>
          <cell r="M309">
            <v>2016</v>
          </cell>
          <cell r="N309" t="str">
            <v>-</v>
          </cell>
          <cell r="O309" t="str">
            <v>CONCLUÍDO</v>
          </cell>
          <cell r="P309">
            <v>14</v>
          </cell>
          <cell r="Q309">
            <v>34</v>
          </cell>
          <cell r="R309" t="str">
            <v>Olney</v>
          </cell>
          <cell r="S309" t="str">
            <v>APROVADO</v>
          </cell>
          <cell r="T309">
            <v>42440</v>
          </cell>
          <cell r="U309" t="str">
            <v>MAR</v>
          </cell>
          <cell r="V309">
            <v>2016</v>
          </cell>
          <cell r="W309" t="str">
            <v>ANGRA</v>
          </cell>
          <cell r="X309" t="str">
            <v>NT-BR 010 R-0</v>
          </cell>
          <cell r="Y309" t="str">
            <v>MICRO</v>
          </cell>
          <cell r="Z309" t="str">
            <v>NÃO</v>
          </cell>
          <cell r="AA309" t="str">
            <v>MT</v>
          </cell>
          <cell r="AB309" t="str">
            <v>Residencial</v>
          </cell>
          <cell r="AC309" t="str">
            <v>ORDEM FINALIZADA</v>
          </cell>
          <cell r="AD309" t="str">
            <v>-23.036990</v>
          </cell>
          <cell r="AE309" t="str">
            <v xml:space="preserve"> -44.196886</v>
          </cell>
          <cell r="AF309" t="str">
            <v>SIM</v>
          </cell>
          <cell r="AG309">
            <v>42460</v>
          </cell>
          <cell r="AH309" t="str">
            <v>AUTO</v>
          </cell>
          <cell r="AJ309">
            <v>42466</v>
          </cell>
          <cell r="AK309" t="str">
            <v>ABR</v>
          </cell>
          <cell r="AL309">
            <v>2016</v>
          </cell>
          <cell r="AM309" t="str">
            <v>Solar Grid</v>
          </cell>
          <cell r="AQ309">
            <v>2</v>
          </cell>
          <cell r="AR309" t="str">
            <v/>
          </cell>
          <cell r="AS309">
            <v>71</v>
          </cell>
          <cell r="AU309" t="str">
            <v>JAC03</v>
          </cell>
          <cell r="AV309" t="str">
            <v>UF00138</v>
          </cell>
          <cell r="AW309">
            <v>75</v>
          </cell>
          <cell r="AX309">
            <v>0</v>
          </cell>
          <cell r="AY309">
            <v>0</v>
          </cell>
          <cell r="BA309" t="str">
            <v>3# CA 336,4 MCM</v>
          </cell>
          <cell r="BB309">
            <v>7.14</v>
          </cell>
        </row>
        <row r="310">
          <cell r="B310" t="str">
            <v>A016593183</v>
          </cell>
          <cell r="C310">
            <v>2272779</v>
          </cell>
          <cell r="D310" t="str">
            <v>ADIEL FERNANDES SILVA</v>
          </cell>
          <cell r="E310">
            <v>4.08</v>
          </cell>
          <cell r="F310" t="str">
            <v>0</v>
          </cell>
          <cell r="G310">
            <v>42425</v>
          </cell>
          <cell r="H310" t="str">
            <v>FEV</v>
          </cell>
          <cell r="I310">
            <v>2016</v>
          </cell>
          <cell r="J310">
            <v>42426</v>
          </cell>
          <cell r="K310">
            <v>42426</v>
          </cell>
          <cell r="L310" t="str">
            <v>FEV</v>
          </cell>
          <cell r="M310">
            <v>2016</v>
          </cell>
          <cell r="N310" t="str">
            <v>-</v>
          </cell>
          <cell r="O310" t="str">
            <v>CONCLUÍDO</v>
          </cell>
          <cell r="P310">
            <v>24</v>
          </cell>
          <cell r="Q310">
            <v>32</v>
          </cell>
          <cell r="R310" t="str">
            <v>Olney</v>
          </cell>
          <cell r="S310" t="str">
            <v>REPROVADO</v>
          </cell>
          <cell r="T310">
            <v>42450</v>
          </cell>
          <cell r="U310" t="str">
            <v>MAR</v>
          </cell>
          <cell r="V310">
            <v>2016</v>
          </cell>
          <cell r="W310" t="str">
            <v>MACAÉ</v>
          </cell>
          <cell r="X310" t="str">
            <v>NT-BR 010 R-0</v>
          </cell>
          <cell r="Y310" t="str">
            <v>MICRO</v>
          </cell>
          <cell r="Z310" t="str">
            <v>NÃO</v>
          </cell>
          <cell r="AA310" t="str">
            <v>BT - 2Ø</v>
          </cell>
          <cell r="AB310" t="str">
            <v>Residencial</v>
          </cell>
          <cell r="AC310" t="str">
            <v>ORDEM FINALIZADA</v>
          </cell>
          <cell r="AD310" t="str">
            <v>-22.113563</v>
          </cell>
          <cell r="AE310" t="str">
            <v>-41.477319</v>
          </cell>
          <cell r="AF310" t="str">
            <v>NÃO</v>
          </cell>
          <cell r="AH310" t="str">
            <v>AUTO</v>
          </cell>
          <cell r="AJ310" t="str">
            <v>16/06/2016</v>
          </cell>
          <cell r="AK310" t="str">
            <v>JUN</v>
          </cell>
          <cell r="AL310">
            <v>2016</v>
          </cell>
          <cell r="AM310" t="str">
            <v>Autoseg Serviços e Comércio LTDA</v>
          </cell>
          <cell r="AN310" t="str">
            <v>Art 2301 e outros</v>
          </cell>
          <cell r="AO310" t="str">
            <v xml:space="preserve">CANADIAN - </v>
          </cell>
          <cell r="AP310" t="str">
            <v xml:space="preserve">PHB - </v>
          </cell>
          <cell r="AQ310">
            <v>1</v>
          </cell>
          <cell r="AR310" t="str">
            <v/>
          </cell>
          <cell r="AS310">
            <v>112</v>
          </cell>
          <cell r="AT310" t="str">
            <v>ART + Diagrama/Projeto</v>
          </cell>
          <cell r="AU310" t="str">
            <v>QUI03</v>
          </cell>
          <cell r="AV310" t="str">
            <v>MC21940</v>
          </cell>
          <cell r="AW310">
            <v>75</v>
          </cell>
          <cell r="AX310" t="str">
            <v>3# PR 1kV 3x95(50)mm²AL</v>
          </cell>
          <cell r="AY310">
            <v>0.5161</v>
          </cell>
          <cell r="BA310" t="str">
            <v>3# CA 2 AWG (CA 2 AWG)</v>
          </cell>
          <cell r="BB310">
            <v>4.1500000000000004</v>
          </cell>
        </row>
        <row r="311">
          <cell r="B311" t="str">
            <v>A016524340</v>
          </cell>
          <cell r="C311">
            <v>3003477</v>
          </cell>
          <cell r="D311" t="str">
            <v>CARLOS HENRIQUE RODRIGUES ALVES</v>
          </cell>
          <cell r="E311">
            <v>3</v>
          </cell>
          <cell r="F311" t="str">
            <v>0</v>
          </cell>
          <cell r="G311">
            <v>42417</v>
          </cell>
          <cell r="H311" t="str">
            <v>FEV</v>
          </cell>
          <cell r="I311">
            <v>2016</v>
          </cell>
          <cell r="J311">
            <v>42417</v>
          </cell>
          <cell r="K311">
            <v>42426</v>
          </cell>
          <cell r="L311" t="str">
            <v>FEV</v>
          </cell>
          <cell r="M311">
            <v>2016</v>
          </cell>
          <cell r="N311" t="str">
            <v>-</v>
          </cell>
          <cell r="O311" t="str">
            <v>CONCLUÍDO</v>
          </cell>
          <cell r="P311">
            <v>24</v>
          </cell>
          <cell r="Q311">
            <v>39</v>
          </cell>
          <cell r="R311" t="str">
            <v>Olney</v>
          </cell>
          <cell r="S311" t="str">
            <v>REPROVADO</v>
          </cell>
          <cell r="T311">
            <v>42450</v>
          </cell>
          <cell r="U311" t="str">
            <v>MAR</v>
          </cell>
          <cell r="V311">
            <v>2016</v>
          </cell>
          <cell r="W311" t="str">
            <v>SÃO GONÇALO</v>
          </cell>
          <cell r="X311" t="str">
            <v>NT-BR 010 R-0</v>
          </cell>
          <cell r="Y311" t="str">
            <v>MICRO</v>
          </cell>
          <cell r="Z311" t="str">
            <v>NÃO</v>
          </cell>
          <cell r="AA311" t="str">
            <v>BT - 3Ø</v>
          </cell>
          <cell r="AB311" t="str">
            <v>Residencial</v>
          </cell>
          <cell r="AC311" t="str">
            <v>ORDEM FINALIZADA</v>
          </cell>
          <cell r="AD311" t="str">
            <v>-22.433677</v>
          </cell>
          <cell r="AE311" t="str">
            <v xml:space="preserve"> -41.864411</v>
          </cell>
          <cell r="AF311" t="str">
            <v>NÃO</v>
          </cell>
          <cell r="AJ311" t="str">
            <v>22/08/2016</v>
          </cell>
          <cell r="AK311" t="str">
            <v>AGO</v>
          </cell>
          <cell r="AL311">
            <v>2016</v>
          </cell>
          <cell r="AM311" t="str">
            <v>RCA Tec</v>
          </cell>
          <cell r="AN311" t="str">
            <v>Art 2301</v>
          </cell>
          <cell r="AO311" t="str">
            <v>Risen - SYP250</v>
          </cell>
          <cell r="AP311" t="str">
            <v>B&amp;B - SF BB POWER 3000 TL</v>
          </cell>
          <cell r="AQ311">
            <v>1</v>
          </cell>
          <cell r="AR311" t="str">
            <v/>
          </cell>
          <cell r="AS311">
            <v>187</v>
          </cell>
          <cell r="AT311" t="str">
            <v>ART</v>
          </cell>
          <cell r="AU311" t="str">
            <v>ITB01</v>
          </cell>
          <cell r="AV311" t="str">
            <v>SG03340</v>
          </cell>
          <cell r="AW311">
            <v>113</v>
          </cell>
          <cell r="AX311" t="str">
            <v>3# PR 1kV 3x50(50)mm²AL</v>
          </cell>
          <cell r="AY311">
            <v>0.5181</v>
          </cell>
          <cell r="BA311" t="str">
            <v>3# CA 2 AWG</v>
          </cell>
          <cell r="BB311">
            <v>6.31</v>
          </cell>
        </row>
        <row r="312">
          <cell r="B312" t="str">
            <v>A016152933</v>
          </cell>
          <cell r="C312">
            <v>2156266</v>
          </cell>
          <cell r="D312" t="str">
            <v>MAURICIO SANTOS DE AZEVEDO</v>
          </cell>
          <cell r="E312">
            <v>4.68</v>
          </cell>
          <cell r="F312">
            <v>4.68</v>
          </cell>
          <cell r="G312">
            <v>42366</v>
          </cell>
          <cell r="H312" t="str">
            <v>DEZ</v>
          </cell>
          <cell r="I312">
            <v>2015</v>
          </cell>
          <cell r="J312">
            <v>42426</v>
          </cell>
          <cell r="K312">
            <v>42426</v>
          </cell>
          <cell r="L312" t="str">
            <v>FEV</v>
          </cell>
          <cell r="M312">
            <v>2016</v>
          </cell>
          <cell r="N312" t="str">
            <v>-</v>
          </cell>
          <cell r="O312" t="str">
            <v>CONCLUÍDO</v>
          </cell>
          <cell r="P312">
            <v>25</v>
          </cell>
          <cell r="Q312">
            <v>60</v>
          </cell>
          <cell r="R312" t="str">
            <v>Mariana</v>
          </cell>
          <cell r="S312" t="str">
            <v>APROVADO</v>
          </cell>
          <cell r="T312">
            <v>42451</v>
          </cell>
          <cell r="U312" t="str">
            <v>MAR</v>
          </cell>
          <cell r="V312">
            <v>2016</v>
          </cell>
          <cell r="W312" t="str">
            <v>MAGÉ</v>
          </cell>
          <cell r="X312" t="str">
            <v>NTD-010 R-0</v>
          </cell>
          <cell r="Y312" t="str">
            <v>MICRO</v>
          </cell>
          <cell r="Z312" t="str">
            <v>NÃO</v>
          </cell>
          <cell r="AA312" t="str">
            <v>BT - 3Ø</v>
          </cell>
          <cell r="AB312" t="str">
            <v>Residencial</v>
          </cell>
          <cell r="AC312" t="str">
            <v>ORDEM FINALIZADA</v>
          </cell>
          <cell r="AD312" t="str">
            <v>-22.942527</v>
          </cell>
          <cell r="AE312" t="str">
            <v xml:space="preserve"> -43.040277</v>
          </cell>
          <cell r="AF312" t="str">
            <v>SIM</v>
          </cell>
          <cell r="AG312">
            <v>42606</v>
          </cell>
          <cell r="AJ312" t="str">
            <v>25/08/2016</v>
          </cell>
          <cell r="AK312" t="str">
            <v>AGO</v>
          </cell>
          <cell r="AL312">
            <v>2016</v>
          </cell>
          <cell r="AM312" t="str">
            <v>Marcel Vital</v>
          </cell>
          <cell r="AO312" t="str">
            <v>Powerwell - BWSM260M96</v>
          </cell>
          <cell r="AP312" t="str">
            <v>PHB - PHB1500-SS</v>
          </cell>
          <cell r="AQ312">
            <v>2</v>
          </cell>
          <cell r="AR312" t="str">
            <v/>
          </cell>
          <cell r="AS312">
            <v>241</v>
          </cell>
          <cell r="AU312" t="str">
            <v>AVI06</v>
          </cell>
          <cell r="AV312" t="str">
            <v>MG80269</v>
          </cell>
          <cell r="AW312">
            <v>45</v>
          </cell>
          <cell r="AX312" t="str">
            <v>3# CA 2 AWG (CA 2 AWG)</v>
          </cell>
          <cell r="AY312">
            <v>0.74709999999999999</v>
          </cell>
          <cell r="BA312" t="str">
            <v>3# CA 2 AWG</v>
          </cell>
          <cell r="BB312">
            <v>35.145400135184204</v>
          </cell>
        </row>
        <row r="313">
          <cell r="B313" t="str">
            <v>A016187167</v>
          </cell>
          <cell r="C313">
            <v>4854232</v>
          </cell>
          <cell r="D313" t="str">
            <v>P L TELEMARKETING E COBRANCA LTDA ME</v>
          </cell>
          <cell r="E313">
            <v>60</v>
          </cell>
          <cell r="F313">
            <v>60</v>
          </cell>
          <cell r="G313">
            <v>42373</v>
          </cell>
          <cell r="H313" t="str">
            <v>JAN</v>
          </cell>
          <cell r="I313">
            <v>2016</v>
          </cell>
          <cell r="J313">
            <v>42431</v>
          </cell>
          <cell r="K313">
            <v>42429</v>
          </cell>
          <cell r="L313" t="str">
            <v>FEV</v>
          </cell>
          <cell r="M313">
            <v>2016</v>
          </cell>
          <cell r="N313" t="str">
            <v>-</v>
          </cell>
          <cell r="O313" t="str">
            <v>CANCELADO</v>
          </cell>
          <cell r="P313">
            <v>2</v>
          </cell>
          <cell r="Q313">
            <v>9</v>
          </cell>
          <cell r="R313" t="str">
            <v>Olney</v>
          </cell>
          <cell r="S313" t="str">
            <v>APROVADO</v>
          </cell>
          <cell r="T313">
            <v>42431</v>
          </cell>
          <cell r="U313" t="str">
            <v>MAR</v>
          </cell>
          <cell r="V313">
            <v>2016</v>
          </cell>
          <cell r="W313" t="str">
            <v>NITERÓI</v>
          </cell>
          <cell r="X313" t="str">
            <v>NT-BR 010 R-0</v>
          </cell>
          <cell r="Y313" t="str">
            <v>MICRO</v>
          </cell>
          <cell r="Z313" t="str">
            <v>NÃO</v>
          </cell>
          <cell r="AA313" t="str">
            <v>BT - 3Ø</v>
          </cell>
          <cell r="AB313" t="str">
            <v>Comercial</v>
          </cell>
          <cell r="AC313" t="str">
            <v>ORDEM FINALIZADA</v>
          </cell>
          <cell r="AD313" t="str">
            <v>-22.888333</v>
          </cell>
          <cell r="AE313" t="str">
            <v>-43.121583</v>
          </cell>
          <cell r="AF313" t="str">
            <v>NÃO</v>
          </cell>
          <cell r="AG313" t="str">
            <v/>
          </cell>
          <cell r="AJ313">
            <v>42754</v>
          </cell>
          <cell r="AK313" t="str">
            <v>JAN</v>
          </cell>
          <cell r="AL313">
            <v>2017</v>
          </cell>
          <cell r="AM313" t="str">
            <v>Brasil Solair</v>
          </cell>
          <cell r="AQ313">
            <v>2</v>
          </cell>
          <cell r="AR313" t="str">
            <v/>
          </cell>
          <cell r="AS313">
            <v>381</v>
          </cell>
          <cell r="AU313" t="str">
            <v>SLR15</v>
          </cell>
          <cell r="AV313" t="str">
            <v>N760801</v>
          </cell>
          <cell r="AW313">
            <v>150</v>
          </cell>
          <cell r="AX313" t="str">
            <v>3# BT SDE</v>
          </cell>
          <cell r="AY313">
            <v>2E-3</v>
          </cell>
          <cell r="BA313" t="str">
            <v>3# CA 336,4 MCM</v>
          </cell>
          <cell r="BB313">
            <v>0.34</v>
          </cell>
        </row>
        <row r="314">
          <cell r="B314" t="str">
            <v>A016589098</v>
          </cell>
          <cell r="C314">
            <v>3734393</v>
          </cell>
          <cell r="D314" t="str">
            <v>MARCIO ANDRE MERIDA AGUIAR</v>
          </cell>
          <cell r="E314">
            <v>3.12</v>
          </cell>
          <cell r="F314" t="str">
            <v>0</v>
          </cell>
          <cell r="G314">
            <v>42425</v>
          </cell>
          <cell r="H314" t="str">
            <v>FEV</v>
          </cell>
          <cell r="I314">
            <v>2016</v>
          </cell>
          <cell r="J314">
            <v>42425</v>
          </cell>
          <cell r="K314">
            <v>42429</v>
          </cell>
          <cell r="L314" t="str">
            <v>FEV</v>
          </cell>
          <cell r="M314">
            <v>2016</v>
          </cell>
          <cell r="N314" t="str">
            <v>-</v>
          </cell>
          <cell r="O314" t="str">
            <v>CONCLUÍDO</v>
          </cell>
          <cell r="P314">
            <v>22</v>
          </cell>
          <cell r="Q314">
            <v>30</v>
          </cell>
          <cell r="R314" t="str">
            <v>Olney</v>
          </cell>
          <cell r="S314" t="str">
            <v>REPROVADO</v>
          </cell>
          <cell r="T314">
            <v>42451</v>
          </cell>
          <cell r="U314" t="str">
            <v>MAR</v>
          </cell>
          <cell r="V314">
            <v>2016</v>
          </cell>
          <cell r="W314" t="str">
            <v>CAMPOS</v>
          </cell>
          <cell r="X314" t="str">
            <v>NT-BR 010 R-0</v>
          </cell>
          <cell r="Y314" t="str">
            <v>MICRO</v>
          </cell>
          <cell r="Z314" t="str">
            <v>NÃO</v>
          </cell>
          <cell r="AA314" t="str">
            <v>BT - 3Ø</v>
          </cell>
          <cell r="AB314" t="str">
            <v>Residencial</v>
          </cell>
          <cell r="AC314" t="str">
            <v>ORDEM FINALIZADA</v>
          </cell>
          <cell r="AD314" t="str">
            <v>-21.764590</v>
          </cell>
          <cell r="AE314" t="str">
            <v>-41.351318</v>
          </cell>
          <cell r="AF314" t="str">
            <v>NÃO</v>
          </cell>
          <cell r="AH314" t="str">
            <v>AUTO</v>
          </cell>
          <cell r="AJ314" t="str">
            <v>11/07/2016</v>
          </cell>
          <cell r="AK314" t="str">
            <v>JUL</v>
          </cell>
          <cell r="AL314">
            <v>2016</v>
          </cell>
          <cell r="AM314" t="str">
            <v>Autoseg Serviços e Comércio LTDA</v>
          </cell>
          <cell r="AN314" t="str">
            <v>5 pendências</v>
          </cell>
          <cell r="AO314" t="str">
            <v xml:space="preserve">Canadian - </v>
          </cell>
          <cell r="AP314" t="str">
            <v xml:space="preserve">PHB - </v>
          </cell>
          <cell r="AQ314">
            <v>1</v>
          </cell>
          <cell r="AR314" t="str">
            <v/>
          </cell>
          <cell r="AS314">
            <v>137</v>
          </cell>
          <cell r="AT314" t="str">
            <v>ART + Diagrama/Projeto</v>
          </cell>
          <cell r="AU314" t="str">
            <v>DIC10</v>
          </cell>
          <cell r="AV314" t="str">
            <v>CP31820</v>
          </cell>
          <cell r="AW314">
            <v>75</v>
          </cell>
          <cell r="AX314" t="str">
            <v>3# CA 4/0 AWG (CA 1/0 AWG)</v>
          </cell>
          <cell r="AY314">
            <v>0.29110000000000003</v>
          </cell>
          <cell r="BA314" t="str">
            <v>3# CA 336,4 MCM (CA 1/0 AWG)</v>
          </cell>
          <cell r="BB314">
            <v>3.6512502434132834</v>
          </cell>
        </row>
        <row r="315">
          <cell r="B315" t="str">
            <v>A016602072</v>
          </cell>
          <cell r="C315">
            <v>679601</v>
          </cell>
          <cell r="D315" t="str">
            <v>BRAULIO JOSE TANUS BRAS</v>
          </cell>
          <cell r="E315">
            <v>20.399999999999999</v>
          </cell>
          <cell r="F315" t="str">
            <v>0</v>
          </cell>
          <cell r="G315">
            <v>42426</v>
          </cell>
          <cell r="H315" t="str">
            <v>FEV</v>
          </cell>
          <cell r="I315">
            <v>2016</v>
          </cell>
          <cell r="J315">
            <v>42430</v>
          </cell>
          <cell r="K315">
            <v>42430</v>
          </cell>
          <cell r="L315" t="str">
            <v>MAR</v>
          </cell>
          <cell r="M315">
            <v>2016</v>
          </cell>
          <cell r="N315" t="str">
            <v>-</v>
          </cell>
          <cell r="O315" t="str">
            <v>CONCLUÍDO</v>
          </cell>
          <cell r="P315">
            <v>27</v>
          </cell>
          <cell r="Q315">
            <v>48</v>
          </cell>
          <cell r="R315" t="str">
            <v>Olney</v>
          </cell>
          <cell r="S315" t="str">
            <v>REPROVADO</v>
          </cell>
          <cell r="T315">
            <v>42457</v>
          </cell>
          <cell r="U315" t="str">
            <v>MAR</v>
          </cell>
          <cell r="V315">
            <v>2016</v>
          </cell>
          <cell r="W315" t="str">
            <v>ITAPERUNA</v>
          </cell>
          <cell r="X315" t="str">
            <v>NT-BR 010 R-0</v>
          </cell>
          <cell r="Y315" t="str">
            <v>MICRO</v>
          </cell>
          <cell r="Z315" t="str">
            <v>NÃO</v>
          </cell>
          <cell r="AA315" t="str">
            <v>BT - 3Ø</v>
          </cell>
          <cell r="AB315" t="str">
            <v>Rural</v>
          </cell>
          <cell r="AC315" t="str">
            <v>ORDEM FINALIZADA</v>
          </cell>
          <cell r="AD315" t="str">
            <v>-20.977366</v>
          </cell>
          <cell r="AE315" t="str">
            <v>-42.018117</v>
          </cell>
          <cell r="AF315" t="str">
            <v>NÃO</v>
          </cell>
          <cell r="AH315" t="str">
            <v>AUTO</v>
          </cell>
          <cell r="AJ315" t="str">
            <v>28/06/2016</v>
          </cell>
          <cell r="AK315" t="str">
            <v>JUN</v>
          </cell>
          <cell r="AL315">
            <v>2016</v>
          </cell>
          <cell r="AM315" t="str">
            <v>Antonio C Pinto</v>
          </cell>
          <cell r="AN315" t="str">
            <v>Aprovado pelo PLM</v>
          </cell>
          <cell r="AO315" t="str">
            <v>CANADIAN - CS6P-255Wp</v>
          </cell>
          <cell r="AP315" t="str">
            <v>PHB - PHB20K-DT</v>
          </cell>
          <cell r="AQ315">
            <v>1</v>
          </cell>
          <cell r="AR315" t="str">
            <v/>
          </cell>
          <cell r="AS315">
            <v>123</v>
          </cell>
          <cell r="AT315" t="str">
            <v>ART + Formulário de SA + Certificado/Registro - Inversor</v>
          </cell>
          <cell r="AU315" t="str">
            <v>NAT01</v>
          </cell>
          <cell r="AV315" t="str">
            <v>IT12844</v>
          </cell>
          <cell r="AW315">
            <v>45</v>
          </cell>
          <cell r="AX315" t="str">
            <v>3# BT SDE</v>
          </cell>
          <cell r="AY315">
            <v>1.1000000000000001E-3</v>
          </cell>
          <cell r="BA315" t="str">
            <v>1# CAA 4 AWG (CAA 4 AWG)</v>
          </cell>
          <cell r="BB315">
            <v>97.7</v>
          </cell>
        </row>
        <row r="316">
          <cell r="B316" t="str">
            <v>A016187299</v>
          </cell>
          <cell r="C316">
            <v>6156170</v>
          </cell>
          <cell r="D316" t="str">
            <v>ALAN DE SOUZA SILVEIRA</v>
          </cell>
          <cell r="E316">
            <v>7.5</v>
          </cell>
          <cell r="F316">
            <v>7.5</v>
          </cell>
          <cell r="G316">
            <v>42373</v>
          </cell>
          <cell r="H316" t="str">
            <v>JAN</v>
          </cell>
          <cell r="I316">
            <v>2016</v>
          </cell>
          <cell r="J316">
            <v>42431</v>
          </cell>
          <cell r="K316">
            <v>42431</v>
          </cell>
          <cell r="L316" t="str">
            <v>MAR</v>
          </cell>
          <cell r="M316">
            <v>2016</v>
          </cell>
          <cell r="N316" t="str">
            <v>-</v>
          </cell>
          <cell r="O316" t="str">
            <v>CONCLUÍDO</v>
          </cell>
          <cell r="P316">
            <v>7</v>
          </cell>
          <cell r="Q316">
            <v>8</v>
          </cell>
          <cell r="R316" t="str">
            <v>Mariana</v>
          </cell>
          <cell r="S316" t="str">
            <v>APROVADO</v>
          </cell>
          <cell r="T316">
            <v>42438</v>
          </cell>
          <cell r="U316" t="str">
            <v>MAR</v>
          </cell>
          <cell r="V316">
            <v>2016</v>
          </cell>
          <cell r="W316" t="str">
            <v>NITERÓI</v>
          </cell>
          <cell r="X316" t="str">
            <v>NT-BR 010 R-0</v>
          </cell>
          <cell r="Y316" t="str">
            <v>MICRO</v>
          </cell>
          <cell r="Z316" t="str">
            <v>NÃO</v>
          </cell>
          <cell r="AA316" t="str">
            <v>BT - 3Ø</v>
          </cell>
          <cell r="AB316" t="str">
            <v>Residencial</v>
          </cell>
          <cell r="AC316" t="str">
            <v>ORDEM FINALIZADA</v>
          </cell>
          <cell r="AD316" t="str">
            <v>-22.936944</v>
          </cell>
          <cell r="AE316" t="str">
            <v xml:space="preserve"> -43.044444</v>
          </cell>
          <cell r="AF316" t="str">
            <v>SIM</v>
          </cell>
          <cell r="AG316">
            <v>42482</v>
          </cell>
          <cell r="AH316" t="str">
            <v>AUTO</v>
          </cell>
          <cell r="AJ316" t="str">
            <v>25/04/2016</v>
          </cell>
          <cell r="AK316" t="str">
            <v>ABR</v>
          </cell>
          <cell r="AL316">
            <v>2016</v>
          </cell>
          <cell r="AM316" t="str">
            <v>Brasil Solair</v>
          </cell>
          <cell r="AO316" t="str">
            <v>Brasil Solair - BS240 - P3</v>
          </cell>
          <cell r="AP316" t="str">
            <v>SAJ - SUNUNO TL5K</v>
          </cell>
          <cell r="AQ316">
            <v>2</v>
          </cell>
          <cell r="AR316" t="str">
            <v/>
          </cell>
          <cell r="AS316">
            <v>112</v>
          </cell>
          <cell r="AU316" t="str">
            <v>MAR05</v>
          </cell>
          <cell r="AV316" t="str">
            <v>N700272</v>
          </cell>
          <cell r="AW316">
            <v>75</v>
          </cell>
          <cell r="AX316" t="str">
            <v>3# CA 2 AWG (CA 1/0 AWG)</v>
          </cell>
          <cell r="AY316">
            <v>0.4461</v>
          </cell>
          <cell r="BA316" t="str">
            <v>3# CA 2 AWG</v>
          </cell>
          <cell r="BB316">
            <v>1.2</v>
          </cell>
        </row>
        <row r="317">
          <cell r="B317" t="str">
            <v>A016187230</v>
          </cell>
          <cell r="C317">
            <v>4014533</v>
          </cell>
          <cell r="D317" t="str">
            <v>MARMORARIA CARVALHO DEMIER LTDA</v>
          </cell>
          <cell r="E317">
            <v>12.5</v>
          </cell>
          <cell r="F317">
            <v>12.5</v>
          </cell>
          <cell r="G317">
            <v>42373</v>
          </cell>
          <cell r="H317" t="str">
            <v>JAN</v>
          </cell>
          <cell r="I317">
            <v>2016</v>
          </cell>
          <cell r="J317">
            <v>42431</v>
          </cell>
          <cell r="K317">
            <v>42431</v>
          </cell>
          <cell r="L317" t="str">
            <v>MAR</v>
          </cell>
          <cell r="M317">
            <v>2016</v>
          </cell>
          <cell r="N317" t="str">
            <v>-</v>
          </cell>
          <cell r="O317" t="str">
            <v>CONCLUÍDO</v>
          </cell>
          <cell r="P317">
            <v>8</v>
          </cell>
          <cell r="Q317">
            <v>9</v>
          </cell>
          <cell r="R317" t="str">
            <v>Mariana</v>
          </cell>
          <cell r="S317" t="str">
            <v>APROVADO</v>
          </cell>
          <cell r="T317">
            <v>42439</v>
          </cell>
          <cell r="U317" t="str">
            <v>MAR</v>
          </cell>
          <cell r="V317">
            <v>2016</v>
          </cell>
          <cell r="W317" t="str">
            <v>SÃO GONÇALO</v>
          </cell>
          <cell r="X317" t="str">
            <v>NT-BR 010 R-0</v>
          </cell>
          <cell r="Y317" t="str">
            <v>MICRO</v>
          </cell>
          <cell r="Z317" t="str">
            <v>NÃO</v>
          </cell>
          <cell r="AA317" t="str">
            <v>BT - 3Ø</v>
          </cell>
          <cell r="AB317" t="str">
            <v>Comercial</v>
          </cell>
          <cell r="AC317" t="str">
            <v>ORDEM FINALIZADA</v>
          </cell>
          <cell r="AD317" t="str">
            <v>-22.711611</v>
          </cell>
          <cell r="AE317" t="str">
            <v>-42.673122</v>
          </cell>
          <cell r="AF317" t="str">
            <v>SIM</v>
          </cell>
          <cell r="AG317">
            <v>42473</v>
          </cell>
          <cell r="AH317" t="str">
            <v>AUTO</v>
          </cell>
          <cell r="AJ317" t="str">
            <v>14/04/2016</v>
          </cell>
          <cell r="AK317" t="str">
            <v>ABR</v>
          </cell>
          <cell r="AL317">
            <v>2016</v>
          </cell>
          <cell r="AM317" t="str">
            <v>Brasil Solair</v>
          </cell>
          <cell r="AO317" t="str">
            <v>Brasil Solair - BS240 - P3</v>
          </cell>
          <cell r="AP317" t="str">
            <v>SAJ - SUNUNO TL5K</v>
          </cell>
          <cell r="AQ317">
            <v>2</v>
          </cell>
          <cell r="AR317" t="str">
            <v/>
          </cell>
          <cell r="AS317">
            <v>101</v>
          </cell>
          <cell r="AU317" t="str">
            <v>TAG01</v>
          </cell>
          <cell r="AV317" t="str">
            <v>S335265</v>
          </cell>
          <cell r="AW317">
            <v>15</v>
          </cell>
          <cell r="AX317" t="str">
            <v>3# PR 1kV 3x50(50)mm²AL</v>
          </cell>
          <cell r="AY317">
            <v>0.1741</v>
          </cell>
          <cell r="BA317" t="str">
            <v>3# CA 2 AWG</v>
          </cell>
          <cell r="BB317">
            <v>9.9633316172338766</v>
          </cell>
        </row>
        <row r="318">
          <cell r="B318" t="str">
            <v>A016562835</v>
          </cell>
          <cell r="C318">
            <v>3443302</v>
          </cell>
          <cell r="D318" t="str">
            <v>MANUEL UZEDA LEON</v>
          </cell>
          <cell r="E318">
            <v>0.54</v>
          </cell>
          <cell r="F318" t="str">
            <v>0</v>
          </cell>
          <cell r="G318">
            <v>42422</v>
          </cell>
          <cell r="H318" t="str">
            <v>FEV</v>
          </cell>
          <cell r="I318">
            <v>2016</v>
          </cell>
          <cell r="J318">
            <v>42432</v>
          </cell>
          <cell r="K318">
            <v>42432</v>
          </cell>
          <cell r="L318" t="str">
            <v>MAR</v>
          </cell>
          <cell r="M318">
            <v>2016</v>
          </cell>
          <cell r="N318" t="str">
            <v>-</v>
          </cell>
          <cell r="O318" t="str">
            <v>CONCLUÍDO</v>
          </cell>
          <cell r="P318">
            <v>25</v>
          </cell>
          <cell r="Q318">
            <v>28</v>
          </cell>
          <cell r="R318" t="str">
            <v>Mariana</v>
          </cell>
          <cell r="S318" t="str">
            <v>REPROVADO</v>
          </cell>
          <cell r="T318">
            <v>42457</v>
          </cell>
          <cell r="U318" t="str">
            <v>MAR</v>
          </cell>
          <cell r="V318">
            <v>2016</v>
          </cell>
          <cell r="W318" t="str">
            <v>NITERÓI</v>
          </cell>
          <cell r="X318" t="str">
            <v>NT-BR 010 R-0</v>
          </cell>
          <cell r="Y318" t="str">
            <v>MICRO</v>
          </cell>
          <cell r="Z318" t="str">
            <v>NÃO</v>
          </cell>
          <cell r="AA318" t="str">
            <v>BT - 2Ø</v>
          </cell>
          <cell r="AB318" t="str">
            <v>Residencial</v>
          </cell>
          <cell r="AC318" t="str">
            <v>ORDEM FINALIZADA</v>
          </cell>
          <cell r="AD318" t="str">
            <v>-22.967811</v>
          </cell>
          <cell r="AE318" t="str">
            <v>-42.925644</v>
          </cell>
          <cell r="AF318" t="str">
            <v>NÃO</v>
          </cell>
          <cell r="AH318" t="str">
            <v>AUTO</v>
          </cell>
          <cell r="AJ318" t="str">
            <v>07/06/2016</v>
          </cell>
          <cell r="AK318" t="str">
            <v>JUN</v>
          </cell>
          <cell r="AL318">
            <v>2016</v>
          </cell>
          <cell r="AM318" t="str">
            <v>U&amp;L Engenharia</v>
          </cell>
          <cell r="AO318" t="str">
            <v>RIO SOLAR - RIOSOLAR 156P-270</v>
          </cell>
          <cell r="AP318" t="str">
            <v>RIOSOLAR - INVOLAR MAC250BRA</v>
          </cell>
          <cell r="AQ318">
            <v>1</v>
          </cell>
          <cell r="AR318" t="str">
            <v/>
          </cell>
          <cell r="AS318">
            <v>106</v>
          </cell>
          <cell r="AT318" t="str">
            <v>Formulário de SA + Diagrama/Projeto + Coordenadas Geográficas/PS +  Certificado/Registro - Inversor</v>
          </cell>
          <cell r="AU318" t="str">
            <v>INO03</v>
          </cell>
          <cell r="AV318" t="str">
            <v>NI39262</v>
          </cell>
          <cell r="AW318">
            <v>30</v>
          </cell>
          <cell r="AX318" t="str">
            <v>3# CU 16-1 FIO (CU 16-1 FIO)</v>
          </cell>
          <cell r="AY318">
            <v>0.184</v>
          </cell>
          <cell r="BA318" t="str">
            <v>3# CA 2 AWG</v>
          </cell>
          <cell r="BB318">
            <v>14.54</v>
          </cell>
        </row>
        <row r="319">
          <cell r="B319" t="str">
            <v>A016639710</v>
          </cell>
          <cell r="C319">
            <v>5976164</v>
          </cell>
          <cell r="D319" t="str">
            <v>AVILA ROCHA DISTRIBUIDORA LTDA</v>
          </cell>
          <cell r="E319">
            <v>9.6</v>
          </cell>
          <cell r="F319">
            <v>9.6</v>
          </cell>
          <cell r="G319">
            <v>42432</v>
          </cell>
          <cell r="H319" t="str">
            <v>MAR</v>
          </cell>
          <cell r="I319">
            <v>2016</v>
          </cell>
          <cell r="J319">
            <v>42436</v>
          </cell>
          <cell r="K319">
            <v>42436</v>
          </cell>
          <cell r="L319" t="str">
            <v>MAR</v>
          </cell>
          <cell r="M319">
            <v>2016</v>
          </cell>
          <cell r="N319" t="str">
            <v>-</v>
          </cell>
          <cell r="O319" t="str">
            <v>CANCELADO</v>
          </cell>
          <cell r="P319">
            <v>21</v>
          </cell>
          <cell r="Q319">
            <v>21</v>
          </cell>
          <cell r="R319" t="str">
            <v>Mariana</v>
          </cell>
          <cell r="S319" t="str">
            <v>APROVADO</v>
          </cell>
          <cell r="T319">
            <v>42457</v>
          </cell>
          <cell r="U319" t="str">
            <v>MAR</v>
          </cell>
          <cell r="V319">
            <v>2016</v>
          </cell>
          <cell r="W319" t="str">
            <v>CABO FRIO</v>
          </cell>
          <cell r="X319" t="str">
            <v>NT-BR 010 R-1</v>
          </cell>
          <cell r="Y319" t="str">
            <v>MICRO</v>
          </cell>
          <cell r="Z319" t="str">
            <v>NÃO</v>
          </cell>
          <cell r="AA319" t="str">
            <v>BT - 3Ø</v>
          </cell>
          <cell r="AB319" t="str">
            <v>Comercial</v>
          </cell>
          <cell r="AC319" t="str">
            <v>ORDEM CANCELADA</v>
          </cell>
          <cell r="AD319" t="str">
            <v>-22.882647</v>
          </cell>
          <cell r="AE319" t="str">
            <v xml:space="preserve"> -42.360530</v>
          </cell>
          <cell r="AF319" t="str">
            <v>NÃO</v>
          </cell>
          <cell r="AG319" t="str">
            <v/>
          </cell>
          <cell r="AJ319" t="str">
            <v>05/09/2016</v>
          </cell>
          <cell r="AK319" t="str">
            <v>SET</v>
          </cell>
          <cell r="AL319">
            <v>2016</v>
          </cell>
          <cell r="AM319" t="str">
            <v>Brasil Solair</v>
          </cell>
          <cell r="AQ319">
            <v>1</v>
          </cell>
          <cell r="AR319" t="str">
            <v/>
          </cell>
          <cell r="AS319" t="str">
            <v>-</v>
          </cell>
          <cell r="AU319" t="str">
            <v>EAR05</v>
          </cell>
          <cell r="AV319" t="str">
            <v>AR62909</v>
          </cell>
          <cell r="AW319">
            <v>45</v>
          </cell>
          <cell r="AX319" t="str">
            <v>3# CU 35 mm² (CU 16-1 FIO)</v>
          </cell>
          <cell r="AY319">
            <v>0.13400000000000001</v>
          </cell>
          <cell r="BA319" t="str">
            <v>3# CU 16-1 FIO (CU 16-1 FIO)</v>
          </cell>
          <cell r="BB319">
            <v>5.5354023617631229</v>
          </cell>
        </row>
        <row r="320">
          <cell r="B320" t="str">
            <v>A015687188</v>
          </cell>
          <cell r="C320">
            <v>5592398</v>
          </cell>
          <cell r="D320" t="str">
            <v>ROSANA MARIA ANTONIOLLI DE SOUZA SCARING</v>
          </cell>
          <cell r="E320">
            <v>7</v>
          </cell>
          <cell r="F320" t="str">
            <v>0</v>
          </cell>
          <cell r="G320">
            <v>42298</v>
          </cell>
          <cell r="H320" t="str">
            <v>OUT</v>
          </cell>
          <cell r="I320">
            <v>2015</v>
          </cell>
          <cell r="J320">
            <v>42436</v>
          </cell>
          <cell r="K320">
            <v>42436</v>
          </cell>
          <cell r="L320" t="str">
            <v>MAR</v>
          </cell>
          <cell r="M320">
            <v>2016</v>
          </cell>
          <cell r="N320" t="str">
            <v>-</v>
          </cell>
          <cell r="O320" t="str">
            <v>CANCELADO</v>
          </cell>
          <cell r="P320">
            <v>22</v>
          </cell>
          <cell r="Q320">
            <v>120</v>
          </cell>
          <cell r="R320" t="str">
            <v>Mariana</v>
          </cell>
          <cell r="S320" t="str">
            <v>REPROVADO</v>
          </cell>
          <cell r="T320">
            <v>42458</v>
          </cell>
          <cell r="U320" t="str">
            <v>MAR</v>
          </cell>
          <cell r="V320">
            <v>2016</v>
          </cell>
          <cell r="W320" t="str">
            <v>MACAÉ</v>
          </cell>
          <cell r="X320" t="str">
            <v>NTD-010 R-0</v>
          </cell>
          <cell r="Y320" t="str">
            <v>MICRO</v>
          </cell>
          <cell r="Z320" t="str">
            <v>NÃO</v>
          </cell>
          <cell r="AA320" t="str">
            <v>BT - 3Ø</v>
          </cell>
          <cell r="AB320" t="str">
            <v>Residencial</v>
          </cell>
          <cell r="AC320" t="str">
            <v>ORDEM CANCELADA</v>
          </cell>
          <cell r="AD320" t="str">
            <v>-22.432441</v>
          </cell>
          <cell r="AE320" t="str">
            <v>-41.844286</v>
          </cell>
          <cell r="AF320" t="str">
            <v>NÃO</v>
          </cell>
          <cell r="AJ320" t="str">
            <v>11/07/2016</v>
          </cell>
          <cell r="AK320" t="str">
            <v>JUL</v>
          </cell>
          <cell r="AL320">
            <v>2016</v>
          </cell>
          <cell r="AM320" t="str">
            <v>Energia Pura</v>
          </cell>
          <cell r="AQ320">
            <v>3</v>
          </cell>
          <cell r="AR320" t="str">
            <v/>
          </cell>
          <cell r="AS320" t="str">
            <v>-</v>
          </cell>
          <cell r="AT320" t="str">
            <v>Diagrama/Projeto</v>
          </cell>
          <cell r="AU320" t="str">
            <v>IBS08</v>
          </cell>
          <cell r="AV320" t="str">
            <v>MC25071</v>
          </cell>
          <cell r="AW320" t="str">
            <v/>
          </cell>
          <cell r="AX320" t="str">
            <v>3# PR 1kV 3x50(50)mm²AL</v>
          </cell>
          <cell r="AY320">
            <v>0.50509999999999999</v>
          </cell>
          <cell r="BA320" t="str">
            <v>3# CU 35 mm²</v>
          </cell>
          <cell r="BB320">
            <v>7.26</v>
          </cell>
        </row>
        <row r="321">
          <cell r="B321" t="str">
            <v>A016639659</v>
          </cell>
          <cell r="C321">
            <v>6040387</v>
          </cell>
          <cell r="D321" t="str">
            <v>ACADEMIA SB FITNESS CLUB LTDA</v>
          </cell>
          <cell r="E321">
            <v>20</v>
          </cell>
          <cell r="F321" t="str">
            <v>0</v>
          </cell>
          <cell r="G321">
            <v>42432</v>
          </cell>
          <cell r="H321" t="str">
            <v>MAR</v>
          </cell>
          <cell r="I321">
            <v>2016</v>
          </cell>
          <cell r="J321">
            <v>42436</v>
          </cell>
          <cell r="K321">
            <v>42436</v>
          </cell>
          <cell r="L321" t="str">
            <v>MAR</v>
          </cell>
          <cell r="M321">
            <v>2016</v>
          </cell>
          <cell r="N321" t="str">
            <v>-</v>
          </cell>
          <cell r="O321" t="str">
            <v>CONCLUÍDO</v>
          </cell>
          <cell r="P321">
            <v>23</v>
          </cell>
          <cell r="Q321">
            <v>39</v>
          </cell>
          <cell r="R321" t="str">
            <v>Olney</v>
          </cell>
          <cell r="S321" t="str">
            <v>REPROVADO</v>
          </cell>
          <cell r="T321">
            <v>42459</v>
          </cell>
          <cell r="U321" t="str">
            <v>MAR</v>
          </cell>
          <cell r="V321">
            <v>2016</v>
          </cell>
          <cell r="W321" t="str">
            <v>SÃO GONÇALO</v>
          </cell>
          <cell r="X321" t="str">
            <v>NT-BR 010 R-1</v>
          </cell>
          <cell r="Y321" t="str">
            <v>MICRO</v>
          </cell>
          <cell r="Z321" t="str">
            <v>NÃO</v>
          </cell>
          <cell r="AA321" t="str">
            <v>BT - 3Ø</v>
          </cell>
          <cell r="AB321" t="str">
            <v>Comercial</v>
          </cell>
          <cell r="AC321" t="str">
            <v>ORDEM FINALIZADA</v>
          </cell>
          <cell r="AD321" t="str">
            <v>-22.780555</v>
          </cell>
          <cell r="AE321" t="str">
            <v xml:space="preserve">-42.936777 </v>
          </cell>
          <cell r="AF321" t="str">
            <v>NÃO</v>
          </cell>
          <cell r="AH321" t="str">
            <v>AUTO</v>
          </cell>
          <cell r="AJ321" t="str">
            <v>06/06/2016</v>
          </cell>
          <cell r="AK321" t="str">
            <v>JUN</v>
          </cell>
          <cell r="AL321">
            <v>2016</v>
          </cell>
          <cell r="AM321" t="str">
            <v>Brasil Solair</v>
          </cell>
          <cell r="AO321" t="str">
            <v xml:space="preserve">BRASIL SOLAIR - </v>
          </cell>
          <cell r="AP321" t="str">
            <v xml:space="preserve">SAJ - </v>
          </cell>
          <cell r="AQ321">
            <v>1</v>
          </cell>
          <cell r="AR321" t="str">
            <v/>
          </cell>
          <cell r="AS321">
            <v>95</v>
          </cell>
          <cell r="AT321" t="str">
            <v>Formulário de SA + Coordenadas Geográficas/PS + Certificado/Registro - Inversor + Outros</v>
          </cell>
          <cell r="AU321" t="str">
            <v>GXD03</v>
          </cell>
          <cell r="AV321" t="str">
            <v>S230720</v>
          </cell>
          <cell r="AW321">
            <v>300</v>
          </cell>
          <cell r="AX321" t="str">
            <v>3# PR 1kV 3x50(50)mm²AL</v>
          </cell>
          <cell r="AY321">
            <v>0.17100000000000001</v>
          </cell>
          <cell r="BA321" t="str">
            <v>3# CA 2 AWG</v>
          </cell>
          <cell r="BB321">
            <v>16.895283823426421</v>
          </cell>
        </row>
        <row r="322">
          <cell r="B322" t="str">
            <v>A016664700</v>
          </cell>
          <cell r="C322">
            <v>5788805</v>
          </cell>
          <cell r="D322" t="str">
            <v>CONCHITA GODINHO NOVAES MANAIA</v>
          </cell>
          <cell r="E322">
            <v>7.44</v>
          </cell>
          <cell r="F322" t="str">
            <v>0</v>
          </cell>
          <cell r="G322">
            <v>42436</v>
          </cell>
          <cell r="H322" t="str">
            <v>MAR</v>
          </cell>
          <cell r="I322">
            <v>2016</v>
          </cell>
          <cell r="J322">
            <v>42438</v>
          </cell>
          <cell r="K322">
            <v>42438</v>
          </cell>
          <cell r="L322" t="str">
            <v>MAR</v>
          </cell>
          <cell r="M322">
            <v>2016</v>
          </cell>
          <cell r="N322" t="str">
            <v>-</v>
          </cell>
          <cell r="O322" t="str">
            <v>CONCLUÍDO</v>
          </cell>
          <cell r="P322">
            <v>20</v>
          </cell>
          <cell r="Q322">
            <v>34</v>
          </cell>
          <cell r="R322" t="str">
            <v>Mariana</v>
          </cell>
          <cell r="S322" t="str">
            <v>REPROVADO</v>
          </cell>
          <cell r="T322">
            <v>42458</v>
          </cell>
          <cell r="U322" t="str">
            <v>MAR</v>
          </cell>
          <cell r="V322">
            <v>2016</v>
          </cell>
          <cell r="W322" t="str">
            <v>NITERÓI</v>
          </cell>
          <cell r="X322" t="str">
            <v>NT-BR 010 R-1</v>
          </cell>
          <cell r="Y322" t="str">
            <v>MICRO</v>
          </cell>
          <cell r="Z322" t="str">
            <v>NÃO</v>
          </cell>
          <cell r="AA322" t="str">
            <v>BT - 3Ø</v>
          </cell>
          <cell r="AB322" t="str">
            <v>Residencial</v>
          </cell>
          <cell r="AC322" t="str">
            <v>ORDEM FINALIZADA</v>
          </cell>
          <cell r="AD322" t="str">
            <v>-22.957113</v>
          </cell>
          <cell r="AE322" t="str">
            <v>-43.061465</v>
          </cell>
          <cell r="AF322" t="str">
            <v>NÃO</v>
          </cell>
          <cell r="AJ322" t="str">
            <v>13/07/2016</v>
          </cell>
          <cell r="AK322" t="str">
            <v>JUL</v>
          </cell>
          <cell r="AL322">
            <v>2016</v>
          </cell>
          <cell r="AM322" t="str">
            <v>Araxá</v>
          </cell>
          <cell r="AO322" t="str">
            <v>Trina Solar - 310 PC14 Multi</v>
          </cell>
          <cell r="AP322" t="str">
            <v>FRONIUS - PRIMO 6.0-1</v>
          </cell>
          <cell r="AQ322">
            <v>1</v>
          </cell>
          <cell r="AR322" t="str">
            <v/>
          </cell>
          <cell r="AS322">
            <v>128</v>
          </cell>
          <cell r="AT322" t="str">
            <v>ART + Formulário de SA</v>
          </cell>
          <cell r="AU322" t="str">
            <v>PIN03</v>
          </cell>
          <cell r="AV322" t="str">
            <v>NI33046</v>
          </cell>
          <cell r="AW322">
            <v>150</v>
          </cell>
          <cell r="AX322" t="str">
            <v>3# PR 1kV 3x50(50)mm²AL</v>
          </cell>
          <cell r="AY322">
            <v>0.38400000000000001</v>
          </cell>
          <cell r="BA322" t="str">
            <v>3# CA 2 AWG</v>
          </cell>
          <cell r="BB322">
            <v>1.41</v>
          </cell>
        </row>
        <row r="323">
          <cell r="B323" t="str">
            <v>A016666676</v>
          </cell>
          <cell r="C323">
            <v>4523736</v>
          </cell>
          <cell r="D323" t="str">
            <v>LUIZ ANTONIO GASPAR</v>
          </cell>
          <cell r="E323">
            <v>4.68</v>
          </cell>
          <cell r="F323">
            <v>4.68</v>
          </cell>
          <cell r="G323">
            <v>42436</v>
          </cell>
          <cell r="H323" t="str">
            <v>MAR</v>
          </cell>
          <cell r="I323">
            <v>2016</v>
          </cell>
          <cell r="J323">
            <v>42438</v>
          </cell>
          <cell r="K323">
            <v>42438</v>
          </cell>
          <cell r="L323" t="str">
            <v>MAR</v>
          </cell>
          <cell r="M323">
            <v>2016</v>
          </cell>
          <cell r="N323" t="str">
            <v>-</v>
          </cell>
          <cell r="O323" t="str">
            <v>CONCLUÍDO</v>
          </cell>
          <cell r="P323">
            <v>21</v>
          </cell>
          <cell r="Q323">
            <v>21</v>
          </cell>
          <cell r="R323" t="str">
            <v>Mariana</v>
          </cell>
          <cell r="S323" t="str">
            <v>APROVADO</v>
          </cell>
          <cell r="T323">
            <v>42459</v>
          </cell>
          <cell r="U323" t="str">
            <v>MAR</v>
          </cell>
          <cell r="V323">
            <v>2016</v>
          </cell>
          <cell r="W323" t="str">
            <v>NITERÓI</v>
          </cell>
          <cell r="X323" t="str">
            <v>NT-BR 010 R-1</v>
          </cell>
          <cell r="Y323" t="str">
            <v>MICRO</v>
          </cell>
          <cell r="Z323" t="str">
            <v>NÃO</v>
          </cell>
          <cell r="AA323" t="str">
            <v>BT - 3Ø</v>
          </cell>
          <cell r="AB323" t="str">
            <v>Residencial</v>
          </cell>
          <cell r="AC323" t="str">
            <v>ORDEM FINALIZADA</v>
          </cell>
          <cell r="AD323" t="str">
            <v>-22.891191</v>
          </cell>
          <cell r="AE323" t="str">
            <v xml:space="preserve"> -42.814143</v>
          </cell>
          <cell r="AF323" t="str">
            <v>SIM</v>
          </cell>
          <cell r="AG323">
            <v>42488</v>
          </cell>
          <cell r="AH323" t="str">
            <v>AUTO</v>
          </cell>
          <cell r="AJ323" t="str">
            <v>29/04/2016</v>
          </cell>
          <cell r="AK323" t="str">
            <v>ABR</v>
          </cell>
          <cell r="AL323">
            <v>2016</v>
          </cell>
          <cell r="AM323" t="str">
            <v>Solar Grid</v>
          </cell>
          <cell r="AO323" t="str">
            <v>Canadian - CS6P-260P</v>
          </cell>
          <cell r="AP323" t="str">
            <v>ABB - PVI-3.6-TL-OUTD</v>
          </cell>
          <cell r="AQ323">
            <v>1</v>
          </cell>
          <cell r="AR323" t="str">
            <v/>
          </cell>
          <cell r="AS323">
            <v>53</v>
          </cell>
          <cell r="AU323" t="str">
            <v>MAR07</v>
          </cell>
          <cell r="AV323" t="str">
            <v>NI17442</v>
          </cell>
          <cell r="AW323">
            <v>30</v>
          </cell>
          <cell r="AX323" t="str">
            <v>3# PR 1kV 3x50(50)mm²AL</v>
          </cell>
          <cell r="AY323">
            <v>0.36799999999999999</v>
          </cell>
          <cell r="BA323" t="str">
            <v>3# CA 2 AWG</v>
          </cell>
          <cell r="BB323">
            <v>2.99</v>
          </cell>
        </row>
        <row r="324">
          <cell r="B324" t="str">
            <v>A016623690</v>
          </cell>
          <cell r="C324">
            <v>6158755</v>
          </cell>
          <cell r="D324" t="str">
            <v>DULCILENE LIMA BARBOSA</v>
          </cell>
          <cell r="E324">
            <v>9.36</v>
          </cell>
          <cell r="F324" t="str">
            <v>0</v>
          </cell>
          <cell r="G324">
            <v>42430</v>
          </cell>
          <cell r="H324" t="str">
            <v>MAR</v>
          </cell>
          <cell r="I324">
            <v>2016</v>
          </cell>
          <cell r="J324">
            <v>42438</v>
          </cell>
          <cell r="K324">
            <v>42438</v>
          </cell>
          <cell r="L324" t="str">
            <v>MAR</v>
          </cell>
          <cell r="M324">
            <v>2016</v>
          </cell>
          <cell r="N324" t="str">
            <v>-</v>
          </cell>
          <cell r="O324" t="str">
            <v>CONCLUÍDO</v>
          </cell>
          <cell r="P324">
            <v>22</v>
          </cell>
          <cell r="Q324">
            <v>22</v>
          </cell>
          <cell r="R324" t="str">
            <v>Olney</v>
          </cell>
          <cell r="S324" t="str">
            <v>REPROVADO</v>
          </cell>
          <cell r="T324">
            <v>42460</v>
          </cell>
          <cell r="U324" t="str">
            <v>MAR</v>
          </cell>
          <cell r="V324">
            <v>2016</v>
          </cell>
          <cell r="W324" t="str">
            <v>NITERÓI</v>
          </cell>
          <cell r="X324" t="str">
            <v>NT-BR 010 R-1</v>
          </cell>
          <cell r="Y324" t="str">
            <v>MICRO</v>
          </cell>
          <cell r="Z324" t="str">
            <v>NÃO</v>
          </cell>
          <cell r="AA324" t="str">
            <v>BT - 3Ø</v>
          </cell>
          <cell r="AB324" t="str">
            <v>Residencial</v>
          </cell>
          <cell r="AC324" t="str">
            <v>ORDEM FINALIZADA</v>
          </cell>
          <cell r="AD324" t="str">
            <v>-22.902761</v>
          </cell>
          <cell r="AE324" t="str">
            <v>-43.135313</v>
          </cell>
          <cell r="AF324" t="str">
            <v>NÃO</v>
          </cell>
          <cell r="AH324" t="str">
            <v>AUTO REM</v>
          </cell>
          <cell r="AI324" t="str">
            <v>3686444 - 100%</v>
          </cell>
          <cell r="AJ324" t="str">
            <v>16/06/2016</v>
          </cell>
          <cell r="AK324" t="str">
            <v>JUN</v>
          </cell>
          <cell r="AL324">
            <v>2016</v>
          </cell>
          <cell r="AM324" t="str">
            <v>Solary</v>
          </cell>
          <cell r="AN324" t="str">
            <v>E-mail Patricia - Compensar 100% na UC 3686444 (a outra UC indicada não está no nome da cliente</v>
          </cell>
          <cell r="AO324" t="str">
            <v xml:space="preserve">Canadian - </v>
          </cell>
          <cell r="AP324" t="str">
            <v xml:space="preserve">ABB - </v>
          </cell>
          <cell r="AQ324">
            <v>1</v>
          </cell>
          <cell r="AR324" t="str">
            <v/>
          </cell>
          <cell r="AS324">
            <v>107</v>
          </cell>
          <cell r="AT324" t="str">
            <v>ART + Formulário de SA + Lista de UCs - %</v>
          </cell>
          <cell r="AU324" t="str">
            <v>ING05</v>
          </cell>
          <cell r="AV324" t="str">
            <v>NI32288</v>
          </cell>
          <cell r="AW324">
            <v>75</v>
          </cell>
          <cell r="AX324" t="str">
            <v>3# CU 35 mm² (CU 16-1 FIO)</v>
          </cell>
          <cell r="AY324">
            <v>0.255</v>
          </cell>
          <cell r="BA324" t="str">
            <v>3# CA 2 AWG</v>
          </cell>
          <cell r="BB324">
            <v>0.5</v>
          </cell>
        </row>
        <row r="325">
          <cell r="B325" t="str">
            <v>A016674859</v>
          </cell>
          <cell r="C325">
            <v>4293346</v>
          </cell>
          <cell r="D325" t="str">
            <v>ANTONIO CESAR MARINS DA SILVA</v>
          </cell>
          <cell r="E325">
            <v>41.6</v>
          </cell>
          <cell r="F325">
            <v>41.6</v>
          </cell>
          <cell r="G325">
            <v>42437</v>
          </cell>
          <cell r="H325" t="str">
            <v>MAR</v>
          </cell>
          <cell r="I325">
            <v>2016</v>
          </cell>
          <cell r="J325">
            <v>42438</v>
          </cell>
          <cell r="K325">
            <v>42438</v>
          </cell>
          <cell r="L325" t="str">
            <v>MAR</v>
          </cell>
          <cell r="M325">
            <v>2016</v>
          </cell>
          <cell r="N325" t="str">
            <v>-</v>
          </cell>
          <cell r="O325" t="str">
            <v>CONCLUÍDO</v>
          </cell>
          <cell r="P325">
            <v>22</v>
          </cell>
          <cell r="Q325">
            <v>22</v>
          </cell>
          <cell r="R325" t="str">
            <v>Olney</v>
          </cell>
          <cell r="S325" t="str">
            <v>APROVADO</v>
          </cell>
          <cell r="T325">
            <v>42460</v>
          </cell>
          <cell r="U325" t="str">
            <v>MAR</v>
          </cell>
          <cell r="V325">
            <v>2016</v>
          </cell>
          <cell r="W325" t="str">
            <v>ITAPERUNA</v>
          </cell>
          <cell r="X325" t="str">
            <v>NT-BR 010 R-1</v>
          </cell>
          <cell r="Y325" t="str">
            <v>MICRO</v>
          </cell>
          <cell r="Z325" t="str">
            <v>NÃO</v>
          </cell>
          <cell r="AA325" t="str">
            <v>BT - 3Ø</v>
          </cell>
          <cell r="AB325" t="str">
            <v>Comercial</v>
          </cell>
          <cell r="AC325" t="str">
            <v>ORDEM FINALIZADA</v>
          </cell>
          <cell r="AD325" t="str">
            <v>-21.208888</v>
          </cell>
          <cell r="AE325" t="str">
            <v xml:space="preserve"> -41.888611</v>
          </cell>
          <cell r="AF325" t="str">
            <v>SIM</v>
          </cell>
          <cell r="AG325">
            <v>42502</v>
          </cell>
          <cell r="AH325" t="str">
            <v>AUTO</v>
          </cell>
          <cell r="AJ325" t="str">
            <v>13/05/2016</v>
          </cell>
          <cell r="AK325" t="str">
            <v>MAI</v>
          </cell>
          <cell r="AL325">
            <v>2016</v>
          </cell>
          <cell r="AM325" t="str">
            <v>MRSA</v>
          </cell>
          <cell r="AO325" t="str">
            <v>Canadian - CS6P-260P</v>
          </cell>
          <cell r="AP325" t="str">
            <v>ABB - PVI-12.5-TL-OUTD / TRIO-27.5-TL-OUTD</v>
          </cell>
          <cell r="AQ325">
            <v>1</v>
          </cell>
          <cell r="AR325" t="str">
            <v/>
          </cell>
          <cell r="AS325">
            <v>66</v>
          </cell>
          <cell r="AU325" t="str">
            <v>ITR01</v>
          </cell>
          <cell r="AV325" t="str">
            <v>IT10018</v>
          </cell>
          <cell r="AW325">
            <v>75</v>
          </cell>
          <cell r="AX325" t="str">
            <v>3# CA 4/0 AWG (CA 1/0 AWG)</v>
          </cell>
          <cell r="AY325">
            <v>0.18</v>
          </cell>
          <cell r="BA325" t="str">
            <v>3# CA 4 AWG</v>
          </cell>
          <cell r="BB325">
            <v>2.34</v>
          </cell>
        </row>
        <row r="326">
          <cell r="B326" t="str">
            <v>A016682839</v>
          </cell>
          <cell r="C326">
            <v>4545729</v>
          </cell>
          <cell r="D326" t="str">
            <v>RICARDO DE MELLO BRUM</v>
          </cell>
          <cell r="E326">
            <v>5</v>
          </cell>
          <cell r="F326" t="str">
            <v>0</v>
          </cell>
          <cell r="G326">
            <v>42438</v>
          </cell>
          <cell r="H326" t="str">
            <v>MAR</v>
          </cell>
          <cell r="I326">
            <v>2016</v>
          </cell>
          <cell r="J326">
            <v>42439</v>
          </cell>
          <cell r="K326">
            <v>42439</v>
          </cell>
          <cell r="L326" t="str">
            <v>MAR</v>
          </cell>
          <cell r="M326">
            <v>2016</v>
          </cell>
          <cell r="N326" t="str">
            <v>-</v>
          </cell>
          <cell r="O326" t="str">
            <v>CONCLUÍDO</v>
          </cell>
          <cell r="P326">
            <v>22</v>
          </cell>
          <cell r="Q326">
            <v>36</v>
          </cell>
          <cell r="R326" t="str">
            <v>Olney</v>
          </cell>
          <cell r="S326" t="str">
            <v>REPROVADO</v>
          </cell>
          <cell r="T326">
            <v>42461</v>
          </cell>
          <cell r="U326" t="str">
            <v>ABR</v>
          </cell>
          <cell r="V326">
            <v>2016</v>
          </cell>
          <cell r="W326" t="str">
            <v>MAGÉ</v>
          </cell>
          <cell r="X326" t="str">
            <v>NT-BR 010 R-1</v>
          </cell>
          <cell r="Y326" t="str">
            <v>MICRO</v>
          </cell>
          <cell r="Z326" t="str">
            <v>NÃO</v>
          </cell>
          <cell r="AA326" t="str">
            <v>BT - 3Ø</v>
          </cell>
          <cell r="AB326" t="str">
            <v>Residencial</v>
          </cell>
          <cell r="AC326" t="str">
            <v>ORDEM FINALIZADA</v>
          </cell>
          <cell r="AD326" t="str">
            <v>-22.880908</v>
          </cell>
          <cell r="AE326" t="str">
            <v>-42.012711</v>
          </cell>
          <cell r="AF326" t="str">
            <v>NÃO</v>
          </cell>
          <cell r="AJ326">
            <v>42641</v>
          </cell>
          <cell r="AK326" t="str">
            <v>SET</v>
          </cell>
          <cell r="AL326">
            <v>2016</v>
          </cell>
          <cell r="AM326" t="str">
            <v>Centro Novas Energias</v>
          </cell>
          <cell r="AQ326">
            <v>1</v>
          </cell>
          <cell r="AR326" t="str">
            <v/>
          </cell>
          <cell r="AS326">
            <v>203</v>
          </cell>
          <cell r="AT326" t="str">
            <v>ART + Certificado/Registro - Inversor</v>
          </cell>
          <cell r="AU326" t="str">
            <v>SCS05</v>
          </cell>
          <cell r="AV326" t="str">
            <v>G102450</v>
          </cell>
          <cell r="AW326">
            <v>75</v>
          </cell>
          <cell r="AX326" t="str">
            <v>PR 1KV 3X95(50)MM²ALCPEXT</v>
          </cell>
          <cell r="AY326">
            <v>0.23400000000000001</v>
          </cell>
          <cell r="BA326" t="str">
            <v>3# CA 2 AWG</v>
          </cell>
          <cell r="BB326">
            <v>1.91</v>
          </cell>
        </row>
        <row r="327">
          <cell r="B327" t="str">
            <v>A014625320</v>
          </cell>
          <cell r="C327">
            <v>1226905</v>
          </cell>
          <cell r="D327" t="str">
            <v>ALPHEU PINTO LOUREIRO</v>
          </cell>
          <cell r="E327">
            <v>0.96</v>
          </cell>
          <cell r="F327" t="str">
            <v>0</v>
          </cell>
          <cell r="G327">
            <v>42108</v>
          </cell>
          <cell r="H327" t="str">
            <v>ABR</v>
          </cell>
          <cell r="I327">
            <v>2015</v>
          </cell>
          <cell r="J327">
            <v>42439</v>
          </cell>
          <cell r="K327">
            <v>42439</v>
          </cell>
          <cell r="L327" t="str">
            <v>MAR</v>
          </cell>
          <cell r="M327">
            <v>2016</v>
          </cell>
          <cell r="N327" t="str">
            <v>-</v>
          </cell>
          <cell r="O327" t="str">
            <v>CANCELADO</v>
          </cell>
          <cell r="P327">
            <v>28</v>
          </cell>
          <cell r="Q327">
            <v>38</v>
          </cell>
          <cell r="R327" t="str">
            <v>Mariana</v>
          </cell>
          <cell r="S327" t="str">
            <v>REPROVADO</v>
          </cell>
          <cell r="T327">
            <v>42467</v>
          </cell>
          <cell r="U327" t="str">
            <v>ABR</v>
          </cell>
          <cell r="V327">
            <v>2016</v>
          </cell>
          <cell r="W327" t="str">
            <v>NITERÓI</v>
          </cell>
          <cell r="X327" t="str">
            <v>ETA-020 R-1</v>
          </cell>
          <cell r="Y327" t="str">
            <v>MICRO</v>
          </cell>
          <cell r="Z327" t="str">
            <v>NÃO</v>
          </cell>
          <cell r="AA327" t="str">
            <v>BT - 3Ø</v>
          </cell>
          <cell r="AB327" t="str">
            <v>Residencial</v>
          </cell>
          <cell r="AC327" t="str">
            <v>ORDEM CANCELADA</v>
          </cell>
          <cell r="AD327" t="str">
            <v>-22.931061</v>
          </cell>
          <cell r="AE327" t="str">
            <v>-42.807094</v>
          </cell>
          <cell r="AF327" t="str">
            <v>NÃO</v>
          </cell>
          <cell r="AJ327" t="str">
            <v>18/07/2016</v>
          </cell>
          <cell r="AK327" t="str">
            <v>JUL</v>
          </cell>
          <cell r="AL327">
            <v>2016</v>
          </cell>
          <cell r="AM327" t="str">
            <v>SEI Energias</v>
          </cell>
          <cell r="AQ327">
            <v>2</v>
          </cell>
          <cell r="AR327" t="str">
            <v/>
          </cell>
          <cell r="AS327" t="str">
            <v>-</v>
          </cell>
          <cell r="AT327" t="str">
            <v>ART + Diagrama/Projeto + Coordenadas Geográficas/PS</v>
          </cell>
          <cell r="AU327" t="str">
            <v>MAR03</v>
          </cell>
          <cell r="AV327" t="str">
            <v>NI39569</v>
          </cell>
          <cell r="AW327">
            <v>30</v>
          </cell>
          <cell r="AX327" t="str">
            <v>3# PR 1kV 3x50(50)mm²AL</v>
          </cell>
          <cell r="AY327">
            <v>0.4521</v>
          </cell>
          <cell r="BA327" t="str">
            <v>3# CA 2 AWG</v>
          </cell>
          <cell r="BB327">
            <v>5.49</v>
          </cell>
        </row>
        <row r="328">
          <cell r="B328" t="str">
            <v>A016683361</v>
          </cell>
          <cell r="C328">
            <v>2109454</v>
          </cell>
          <cell r="D328" t="str">
            <v>GUY MARIE M LANGOHR</v>
          </cell>
          <cell r="E328">
            <v>3.64</v>
          </cell>
          <cell r="F328">
            <v>3.64</v>
          </cell>
          <cell r="G328">
            <v>42438</v>
          </cell>
          <cell r="H328" t="str">
            <v>MAR</v>
          </cell>
          <cell r="I328">
            <v>2016</v>
          </cell>
          <cell r="J328">
            <v>42439</v>
          </cell>
          <cell r="K328">
            <v>42439</v>
          </cell>
          <cell r="L328" t="str">
            <v>MAR</v>
          </cell>
          <cell r="M328">
            <v>2016</v>
          </cell>
          <cell r="N328" t="str">
            <v>-</v>
          </cell>
          <cell r="O328" t="str">
            <v>CONCLUÍDO</v>
          </cell>
          <cell r="P328">
            <v>20</v>
          </cell>
          <cell r="Q328">
            <v>20</v>
          </cell>
          <cell r="R328" t="str">
            <v>Mariana</v>
          </cell>
          <cell r="S328" t="str">
            <v>APROVADO</v>
          </cell>
          <cell r="T328">
            <v>42459</v>
          </cell>
          <cell r="U328" t="str">
            <v>MAR</v>
          </cell>
          <cell r="V328">
            <v>2016</v>
          </cell>
          <cell r="W328" t="str">
            <v>NITERÓI</v>
          </cell>
          <cell r="X328" t="str">
            <v>NT-BR 010 R-1</v>
          </cell>
          <cell r="Y328" t="str">
            <v>MICRO</v>
          </cell>
          <cell r="Z328" t="str">
            <v>NÃO</v>
          </cell>
          <cell r="AA328" t="str">
            <v>BT - 3Ø</v>
          </cell>
          <cell r="AB328" t="str">
            <v>Residencial</v>
          </cell>
          <cell r="AC328" t="str">
            <v>ORDEM FINALIZADA</v>
          </cell>
          <cell r="AD328" t="str">
            <v>-22.913786</v>
          </cell>
          <cell r="AE328" t="str">
            <v>-42.985248</v>
          </cell>
          <cell r="AF328" t="str">
            <v>SIM</v>
          </cell>
          <cell r="AG328">
            <v>42503</v>
          </cell>
          <cell r="AH328" t="str">
            <v>AUTO</v>
          </cell>
          <cell r="AJ328" t="str">
            <v>16/05/2016</v>
          </cell>
          <cell r="AK328" t="str">
            <v>MAI</v>
          </cell>
          <cell r="AL328">
            <v>2016</v>
          </cell>
          <cell r="AM328" t="str">
            <v>PEDH Energias Renováveis</v>
          </cell>
          <cell r="AO328" t="str">
            <v>Canadian Solar - CS6P-260P</v>
          </cell>
          <cell r="AP328" t="str">
            <v>PHB - PHB-4600-SS</v>
          </cell>
          <cell r="AQ328">
            <v>1</v>
          </cell>
          <cell r="AR328" t="str">
            <v/>
          </cell>
          <cell r="AS328">
            <v>68</v>
          </cell>
          <cell r="AU328" t="str">
            <v>PIN08</v>
          </cell>
          <cell r="AV328" t="str">
            <v>NI33816</v>
          </cell>
          <cell r="AW328">
            <v>75</v>
          </cell>
          <cell r="AX328" t="str">
            <v>3# CA 1/0 AWG (CA 2 AWG)</v>
          </cell>
          <cell r="AY328">
            <v>0.442</v>
          </cell>
          <cell r="BA328" t="str">
            <v>3# CA 2 AWG</v>
          </cell>
          <cell r="BB328">
            <v>4.1399999999999997</v>
          </cell>
        </row>
        <row r="329">
          <cell r="B329" t="str">
            <v>A015422720</v>
          </cell>
          <cell r="C329">
            <v>5649892</v>
          </cell>
          <cell r="D329" t="str">
            <v>MARCOS ROSSI</v>
          </cell>
          <cell r="E329">
            <v>3</v>
          </cell>
          <cell r="F329" t="str">
            <v>0</v>
          </cell>
          <cell r="G329">
            <v>42255</v>
          </cell>
          <cell r="H329" t="str">
            <v>SET</v>
          </cell>
          <cell r="I329">
            <v>2015</v>
          </cell>
          <cell r="J329">
            <v>42440</v>
          </cell>
          <cell r="K329">
            <v>42440</v>
          </cell>
          <cell r="L329" t="str">
            <v>MAR</v>
          </cell>
          <cell r="M329">
            <v>2016</v>
          </cell>
          <cell r="N329" t="str">
            <v>-</v>
          </cell>
          <cell r="O329" t="str">
            <v>CONCLUÍDO</v>
          </cell>
          <cell r="P329">
            <v>24</v>
          </cell>
          <cell r="Q329">
            <v>81</v>
          </cell>
          <cell r="R329" t="str">
            <v>Olney</v>
          </cell>
          <cell r="S329" t="str">
            <v>REPROVADO</v>
          </cell>
          <cell r="T329">
            <v>42464</v>
          </cell>
          <cell r="U329" t="str">
            <v>ABR</v>
          </cell>
          <cell r="V329">
            <v>2016</v>
          </cell>
          <cell r="W329" t="str">
            <v>CABO FRIO</v>
          </cell>
          <cell r="X329" t="str">
            <v>NTD-010 R-0</v>
          </cell>
          <cell r="Y329" t="str">
            <v>MICRO</v>
          </cell>
          <cell r="Z329" t="str">
            <v>NÃO</v>
          </cell>
          <cell r="AA329" t="str">
            <v>BT - 3Ø</v>
          </cell>
          <cell r="AB329" t="str">
            <v>Residencial</v>
          </cell>
          <cell r="AC329" t="str">
            <v>ORDEM FINALIZADA</v>
          </cell>
          <cell r="AD329" t="str">
            <v>-22.755252</v>
          </cell>
          <cell r="AE329" t="str">
            <v>-41.892452</v>
          </cell>
          <cell r="AF329" t="str">
            <v>NÃO</v>
          </cell>
          <cell r="AH329" t="str">
            <v>AUTO</v>
          </cell>
          <cell r="AJ329" t="str">
            <v>01/07/2016</v>
          </cell>
          <cell r="AK329" t="str">
            <v>JUL</v>
          </cell>
          <cell r="AL329">
            <v>2016</v>
          </cell>
          <cell r="AM329" t="str">
            <v>Ivotec</v>
          </cell>
          <cell r="AO329" t="str">
            <v>ISTAR SOLAR - Is 4000p</v>
          </cell>
          <cell r="AP329" t="str">
            <v>ABB - PVI-3,0</v>
          </cell>
          <cell r="AQ329">
            <v>5</v>
          </cell>
          <cell r="AR329" t="str">
            <v/>
          </cell>
          <cell r="AS329">
            <v>297</v>
          </cell>
          <cell r="AT329" t="str">
            <v>ART</v>
          </cell>
          <cell r="AU329" t="str">
            <v>BUZ02</v>
          </cell>
          <cell r="AV329" t="str">
            <v>CF49978</v>
          </cell>
          <cell r="AW329">
            <v>113</v>
          </cell>
          <cell r="AX329" t="str">
            <v>3# PR 1kV 3x95(50)mm²AL</v>
          </cell>
          <cell r="AY329">
            <v>0.3881</v>
          </cell>
          <cell r="BA329" t="str">
            <v>3# COMP 185</v>
          </cell>
          <cell r="BB329">
            <v>4.0321051649656363</v>
          </cell>
        </row>
        <row r="330">
          <cell r="B330" t="str">
            <v>A016532724</v>
          </cell>
          <cell r="C330">
            <v>738609</v>
          </cell>
          <cell r="D330" t="str">
            <v>CENTRO EDUCACIONAL MARGARIDA LTDA</v>
          </cell>
          <cell r="E330">
            <v>45.76</v>
          </cell>
          <cell r="F330">
            <v>45.76</v>
          </cell>
          <cell r="G330">
            <v>42418</v>
          </cell>
          <cell r="H330" t="str">
            <v>FEV</v>
          </cell>
          <cell r="I330">
            <v>2016</v>
          </cell>
          <cell r="J330">
            <v>42443</v>
          </cell>
          <cell r="K330">
            <v>42443</v>
          </cell>
          <cell r="L330" t="str">
            <v>MAR</v>
          </cell>
          <cell r="M330">
            <v>2016</v>
          </cell>
          <cell r="N330" t="str">
            <v>-</v>
          </cell>
          <cell r="O330" t="str">
            <v>CONCLUÍDO</v>
          </cell>
          <cell r="P330">
            <v>21</v>
          </cell>
          <cell r="Q330">
            <v>27</v>
          </cell>
          <cell r="R330" t="str">
            <v>Olney</v>
          </cell>
          <cell r="S330" t="str">
            <v>APROVADO</v>
          </cell>
          <cell r="T330">
            <v>42464</v>
          </cell>
          <cell r="U330" t="str">
            <v>ABR</v>
          </cell>
          <cell r="V330">
            <v>2016</v>
          </cell>
          <cell r="W330" t="str">
            <v>CABO FRIO</v>
          </cell>
          <cell r="X330" t="str">
            <v>NT-BR 010 R-0</v>
          </cell>
          <cell r="Y330" t="str">
            <v>MICRO</v>
          </cell>
          <cell r="Z330" t="str">
            <v>NÃO</v>
          </cell>
          <cell r="AA330" t="str">
            <v>BT - 3Ø</v>
          </cell>
          <cell r="AB330" t="str">
            <v>Comercial</v>
          </cell>
          <cell r="AC330" t="str">
            <v>ORDEM FINALIZADA</v>
          </cell>
          <cell r="AD330" t="str">
            <v>-22.865111</v>
          </cell>
          <cell r="AE330" t="str">
            <v>-42.333157</v>
          </cell>
          <cell r="AF330" t="str">
            <v>SIM</v>
          </cell>
          <cell r="AG330">
            <v>42521</v>
          </cell>
          <cell r="AH330" t="str">
            <v>AUTO</v>
          </cell>
          <cell r="AJ330" t="str">
            <v>01/06/2016</v>
          </cell>
          <cell r="AK330" t="str">
            <v>JUN</v>
          </cell>
          <cell r="AL330">
            <v>2016</v>
          </cell>
          <cell r="AM330" t="str">
            <v>Enel Soluções</v>
          </cell>
          <cell r="AO330" t="str">
            <v>Jinko Solar - JINKO JKM260P-60</v>
          </cell>
          <cell r="AP330" t="str">
            <v>Fronius - Symo Brasil 12.0.3</v>
          </cell>
          <cell r="AQ330">
            <v>2</v>
          </cell>
          <cell r="AR330" t="str">
            <v/>
          </cell>
          <cell r="AS330">
            <v>104</v>
          </cell>
          <cell r="AU330" t="str">
            <v>EAR04</v>
          </cell>
          <cell r="AV330" t="str">
            <v>AR60205</v>
          </cell>
          <cell r="AW330" t="str">
            <v/>
          </cell>
          <cell r="AX330" t="str">
            <v>3# CU 35 mm² (CU 16-1 FIO)</v>
          </cell>
          <cell r="AY330">
            <v>0.34899999999999998</v>
          </cell>
          <cell r="BA330" t="str">
            <v>3# CA 2 AWG</v>
          </cell>
          <cell r="BB330">
            <v>19.330350438480536</v>
          </cell>
        </row>
        <row r="331">
          <cell r="B331" t="str">
            <v>A016704410</v>
          </cell>
          <cell r="C331">
            <v>5995348</v>
          </cell>
          <cell r="D331" t="str">
            <v>ANA MARIA DOS SANTOS</v>
          </cell>
          <cell r="E331">
            <v>1.56</v>
          </cell>
          <cell r="F331">
            <v>1.56</v>
          </cell>
          <cell r="G331">
            <v>42440</v>
          </cell>
          <cell r="H331" t="str">
            <v>MAR</v>
          </cell>
          <cell r="I331">
            <v>2016</v>
          </cell>
          <cell r="J331">
            <v>42443</v>
          </cell>
          <cell r="K331">
            <v>42443</v>
          </cell>
          <cell r="L331" t="str">
            <v>MAR</v>
          </cell>
          <cell r="M331">
            <v>2016</v>
          </cell>
          <cell r="N331" t="str">
            <v>-</v>
          </cell>
          <cell r="O331" t="str">
            <v>CONCLUÍDO</v>
          </cell>
          <cell r="P331">
            <v>21</v>
          </cell>
          <cell r="Q331">
            <v>21</v>
          </cell>
          <cell r="R331" t="str">
            <v>Mariana</v>
          </cell>
          <cell r="S331" t="str">
            <v>APROVADO</v>
          </cell>
          <cell r="T331">
            <v>42464</v>
          </cell>
          <cell r="U331" t="str">
            <v>ABR</v>
          </cell>
          <cell r="V331">
            <v>2016</v>
          </cell>
          <cell r="W331" t="str">
            <v>CABO FRIO</v>
          </cell>
          <cell r="X331" t="str">
            <v>NT-BR 010 R-1</v>
          </cell>
          <cell r="Y331" t="str">
            <v>MICRO</v>
          </cell>
          <cell r="Z331" t="str">
            <v>NÃO</v>
          </cell>
          <cell r="AA331" t="str">
            <v>BT - 2Ø</v>
          </cell>
          <cell r="AB331" t="str">
            <v>Residencial</v>
          </cell>
          <cell r="AC331" t="str">
            <v>ORDEM FINALIZADA</v>
          </cell>
          <cell r="AD331" t="str">
            <v>-22.881194</v>
          </cell>
          <cell r="AE331" t="str">
            <v xml:space="preserve"> -42.369694</v>
          </cell>
          <cell r="AF331" t="str">
            <v>SIM</v>
          </cell>
          <cell r="AG331">
            <v>42572</v>
          </cell>
          <cell r="AJ331" t="str">
            <v>22/07/2016</v>
          </cell>
          <cell r="AK331" t="str">
            <v>JUL</v>
          </cell>
          <cell r="AL331">
            <v>2016</v>
          </cell>
          <cell r="AM331" t="str">
            <v>Solar Energy do Brasil</v>
          </cell>
          <cell r="AO331" t="str">
            <v>Globo Brasil - GBR260P</v>
          </cell>
          <cell r="AP331" t="str">
            <v>Solar Energy - SE-TL1,5K</v>
          </cell>
          <cell r="AQ331">
            <v>1</v>
          </cell>
          <cell r="AR331" t="str">
            <v/>
          </cell>
          <cell r="AS331">
            <v>133</v>
          </cell>
          <cell r="AU331" t="str">
            <v>ARA02</v>
          </cell>
          <cell r="AV331" t="str">
            <v>AR61133</v>
          </cell>
          <cell r="AW331">
            <v>45</v>
          </cell>
          <cell r="AX331" t="str">
            <v>3# PR 1kV 3x50(50)mm²AL</v>
          </cell>
          <cell r="AY331">
            <v>0.51400000000000001</v>
          </cell>
          <cell r="BA331" t="str">
            <v>3# CA 2 AWG</v>
          </cell>
          <cell r="BB331">
            <v>1.95</v>
          </cell>
        </row>
        <row r="332">
          <cell r="B332" t="str">
            <v>A016704293</v>
          </cell>
          <cell r="C332">
            <v>1390610</v>
          </cell>
          <cell r="D332" t="str">
            <v>EDUARDO KHAIR CHALITA</v>
          </cell>
          <cell r="E332">
            <v>13.26</v>
          </cell>
          <cell r="F332">
            <v>13.26</v>
          </cell>
          <cell r="G332">
            <v>42440</v>
          </cell>
          <cell r="H332" t="str">
            <v>MAR</v>
          </cell>
          <cell r="I332">
            <v>2016</v>
          </cell>
          <cell r="J332">
            <v>42443</v>
          </cell>
          <cell r="K332">
            <v>42443</v>
          </cell>
          <cell r="L332" t="str">
            <v>MAR</v>
          </cell>
          <cell r="M332">
            <v>2016</v>
          </cell>
          <cell r="N332" t="str">
            <v>-</v>
          </cell>
          <cell r="O332" t="str">
            <v>CONCLUÍDO</v>
          </cell>
          <cell r="P332">
            <v>23</v>
          </cell>
          <cell r="Q332">
            <v>23</v>
          </cell>
          <cell r="R332" t="str">
            <v>Mariana</v>
          </cell>
          <cell r="S332" t="str">
            <v>APROVADO</v>
          </cell>
          <cell r="T332">
            <v>42466</v>
          </cell>
          <cell r="U332" t="str">
            <v>ABR</v>
          </cell>
          <cell r="V332">
            <v>2016</v>
          </cell>
          <cell r="W332" t="str">
            <v>PETRÓPOLIS</v>
          </cell>
          <cell r="X332" t="str">
            <v>NT-BR 010 R-1</v>
          </cell>
          <cell r="Y332" t="str">
            <v>MICRO</v>
          </cell>
          <cell r="Z332" t="str">
            <v>NÃO</v>
          </cell>
          <cell r="AA332" t="str">
            <v>BT - 3Ø</v>
          </cell>
          <cell r="AB332" t="str">
            <v>Residencial</v>
          </cell>
          <cell r="AC332" t="str">
            <v>ORDEM FINALIZADA</v>
          </cell>
          <cell r="AD332" t="str">
            <v>-22.427330</v>
          </cell>
          <cell r="AE332" t="str">
            <v xml:space="preserve"> -43.164044</v>
          </cell>
          <cell r="AF332" t="str">
            <v>SIM</v>
          </cell>
          <cell r="AG332">
            <v>42590</v>
          </cell>
          <cell r="AJ332" t="str">
            <v>09/08/2016</v>
          </cell>
          <cell r="AK332" t="str">
            <v>AGO</v>
          </cell>
          <cell r="AL332">
            <v>2016</v>
          </cell>
          <cell r="AM332" t="str">
            <v>Henderson E Martins</v>
          </cell>
          <cell r="AO332" t="str">
            <v>Globo Brasil - GBR260</v>
          </cell>
          <cell r="AP332" t="str">
            <v>Solar Energy - SE-TL5K</v>
          </cell>
          <cell r="AQ332">
            <v>1</v>
          </cell>
          <cell r="AR332" t="str">
            <v/>
          </cell>
          <cell r="AS332">
            <v>151</v>
          </cell>
          <cell r="AU332" t="str">
            <v>RDC02</v>
          </cell>
          <cell r="AV332" t="str">
            <v>PE66236</v>
          </cell>
          <cell r="AW332">
            <v>45</v>
          </cell>
          <cell r="AX332" t="str">
            <v>3# CU 35 mm² (CU 16-1 FIO)</v>
          </cell>
          <cell r="AY332">
            <v>0.71510000000000007</v>
          </cell>
          <cell r="BA332" t="str">
            <v>3# CA 1/0 AWG (CA 2 AWG)</v>
          </cell>
          <cell r="BB332">
            <v>24.69</v>
          </cell>
        </row>
        <row r="333">
          <cell r="B333" t="str">
            <v>A016698358</v>
          </cell>
          <cell r="C333">
            <v>4610430</v>
          </cell>
          <cell r="D333" t="str">
            <v>ROGERIO DO NASCIMENTO RANGEL</v>
          </cell>
          <cell r="E333">
            <v>2.6</v>
          </cell>
          <cell r="F333" t="str">
            <v>0</v>
          </cell>
          <cell r="G333">
            <v>42440</v>
          </cell>
          <cell r="H333" t="str">
            <v>MAR</v>
          </cell>
          <cell r="I333">
            <v>2016</v>
          </cell>
          <cell r="J333">
            <v>42444</v>
          </cell>
          <cell r="K333">
            <v>42444</v>
          </cell>
          <cell r="L333" t="str">
            <v>MAR</v>
          </cell>
          <cell r="M333">
            <v>2016</v>
          </cell>
          <cell r="N333" t="str">
            <v>-</v>
          </cell>
          <cell r="O333" t="str">
            <v>CONCLUÍDO</v>
          </cell>
          <cell r="P333">
            <v>23</v>
          </cell>
          <cell r="Q333">
            <v>37</v>
          </cell>
          <cell r="R333" t="str">
            <v>Olney</v>
          </cell>
          <cell r="S333" t="str">
            <v>REPROVADO</v>
          </cell>
          <cell r="T333">
            <v>42467</v>
          </cell>
          <cell r="U333" t="str">
            <v>ABR</v>
          </cell>
          <cell r="V333">
            <v>2016</v>
          </cell>
          <cell r="W333" t="str">
            <v>NITERÓI</v>
          </cell>
          <cell r="X333" t="str">
            <v>NT-BR 010 R-1</v>
          </cell>
          <cell r="Y333" t="str">
            <v>MICRO</v>
          </cell>
          <cell r="Z333" t="str">
            <v>NÃO</v>
          </cell>
          <cell r="AA333" t="str">
            <v>BT - 2Ø</v>
          </cell>
          <cell r="AB333" t="str">
            <v>Residencial</v>
          </cell>
          <cell r="AC333" t="str">
            <v>ORDEM FINALIZADA</v>
          </cell>
          <cell r="AD333" t="str">
            <v>-22.920335</v>
          </cell>
          <cell r="AE333" t="str">
            <v>-42.930774</v>
          </cell>
          <cell r="AF333" t="str">
            <v>NÃO</v>
          </cell>
          <cell r="AH333" t="str">
            <v>AUTO</v>
          </cell>
          <cell r="AJ333" t="str">
            <v>23/05/2016</v>
          </cell>
          <cell r="AK333" t="str">
            <v>MAI</v>
          </cell>
          <cell r="AL333">
            <v>2016</v>
          </cell>
          <cell r="AM333" t="str">
            <v>Sincronia Engenharia</v>
          </cell>
          <cell r="AO333" t="str">
            <v>Canadian Solar - CS6P-260P</v>
          </cell>
          <cell r="AP333" t="str">
            <v>Fronius - GALVO 2.5-1</v>
          </cell>
          <cell r="AQ333">
            <v>1</v>
          </cell>
          <cell r="AR333" t="str">
            <v/>
          </cell>
          <cell r="AS333">
            <v>73</v>
          </cell>
          <cell r="AT333" t="str">
            <v>ART + Formulário de SA + Coordenadas Geográficas/PS + Outros</v>
          </cell>
          <cell r="AU333" t="str">
            <v>INO04</v>
          </cell>
          <cell r="AV333" t="str">
            <v>N700942</v>
          </cell>
          <cell r="AW333">
            <v>30</v>
          </cell>
          <cell r="AX333" t="str">
            <v>3# PR 1kV 3x50(50)mm²AL</v>
          </cell>
          <cell r="AY333">
            <v>0.2351</v>
          </cell>
          <cell r="BA333" t="str">
            <v>3# CA 2 AWG</v>
          </cell>
          <cell r="BB333">
            <v>17.829999999999998</v>
          </cell>
        </row>
        <row r="334">
          <cell r="B334" t="str">
            <v>A016431092</v>
          </cell>
          <cell r="C334">
            <v>5242224</v>
          </cell>
          <cell r="D334" t="str">
            <v>RAFAEL ALVES ABUD</v>
          </cell>
          <cell r="E334">
            <v>8.16</v>
          </cell>
          <cell r="F334">
            <v>8.16</v>
          </cell>
          <cell r="G334">
            <v>42402</v>
          </cell>
          <cell r="H334" t="str">
            <v>FEV</v>
          </cell>
          <cell r="I334">
            <v>2016</v>
          </cell>
          <cell r="J334">
            <v>42405</v>
          </cell>
          <cell r="K334">
            <v>42445</v>
          </cell>
          <cell r="L334" t="str">
            <v>MAR</v>
          </cell>
          <cell r="M334">
            <v>2016</v>
          </cell>
          <cell r="N334" t="str">
            <v>-</v>
          </cell>
          <cell r="O334" t="str">
            <v>CONCLUÍDO</v>
          </cell>
          <cell r="P334">
            <v>7</v>
          </cell>
          <cell r="Q334">
            <v>39</v>
          </cell>
          <cell r="R334" t="str">
            <v>Mariana</v>
          </cell>
          <cell r="S334" t="str">
            <v>APROVADO</v>
          </cell>
          <cell r="T334">
            <v>42452</v>
          </cell>
          <cell r="U334" t="str">
            <v>MAR</v>
          </cell>
          <cell r="V334">
            <v>2016</v>
          </cell>
          <cell r="W334" t="str">
            <v>ITAPERUNA</v>
          </cell>
          <cell r="X334" t="str">
            <v>NT-BR 010 R-0</v>
          </cell>
          <cell r="Y334" t="str">
            <v>MICRO</v>
          </cell>
          <cell r="Z334" t="str">
            <v>NÃO</v>
          </cell>
          <cell r="AA334" t="str">
            <v>BT - 3Ø</v>
          </cell>
          <cell r="AB334" t="str">
            <v>Residencial</v>
          </cell>
          <cell r="AC334" t="str">
            <v>ORDEM FINALIZADA</v>
          </cell>
          <cell r="AD334" t="str">
            <v>-22.020380</v>
          </cell>
          <cell r="AE334" t="str">
            <v xml:space="preserve"> -42.366919</v>
          </cell>
          <cell r="AF334" t="str">
            <v>SIM</v>
          </cell>
          <cell r="AG334">
            <v>42464</v>
          </cell>
          <cell r="AH334" t="str">
            <v>AUTO</v>
          </cell>
          <cell r="AJ334" t="str">
            <v>05/04/2016</v>
          </cell>
          <cell r="AK334" t="str">
            <v>ABR</v>
          </cell>
          <cell r="AL334">
            <v>2016</v>
          </cell>
          <cell r="AM334" t="str">
            <v>Solar Sistec</v>
          </cell>
          <cell r="AO334" t="str">
            <v>YINGLI - 29B 255 WP</v>
          </cell>
          <cell r="AP334" t="str">
            <v>PHB - PHB 4600-SS</v>
          </cell>
          <cell r="AQ334">
            <v>2</v>
          </cell>
          <cell r="AR334" t="str">
            <v/>
          </cell>
          <cell r="AS334">
            <v>63</v>
          </cell>
          <cell r="AU334" t="str">
            <v>ITR04</v>
          </cell>
          <cell r="AV334" t="str">
            <v>I437583</v>
          </cell>
          <cell r="AW334">
            <v>150</v>
          </cell>
          <cell r="AX334" t="str">
            <v>3# PR 1kV 3x95(50)mm²AL</v>
          </cell>
          <cell r="AY334">
            <v>0.4471</v>
          </cell>
          <cell r="BA334" t="str">
            <v>3# CA 2 AWG</v>
          </cell>
          <cell r="BB334">
            <v>2.89</v>
          </cell>
        </row>
        <row r="335">
          <cell r="B335" t="str">
            <v>A016734553</v>
          </cell>
          <cell r="C335">
            <v>3148255</v>
          </cell>
          <cell r="D335" t="str">
            <v>PAULO CESAR GARCIA AZEVEDO GARCIA</v>
          </cell>
          <cell r="E335">
            <v>6.24</v>
          </cell>
          <cell r="F335">
            <v>6.24</v>
          </cell>
          <cell r="G335">
            <v>42445</v>
          </cell>
          <cell r="H335" t="str">
            <v>MAR</v>
          </cell>
          <cell r="I335">
            <v>2016</v>
          </cell>
          <cell r="J335">
            <v>42446</v>
          </cell>
          <cell r="K335">
            <v>42446</v>
          </cell>
          <cell r="L335" t="str">
            <v>MAR</v>
          </cell>
          <cell r="M335">
            <v>2016</v>
          </cell>
          <cell r="N335" t="str">
            <v>-</v>
          </cell>
          <cell r="O335" t="str">
            <v>CANCELADO</v>
          </cell>
          <cell r="P335">
            <v>20</v>
          </cell>
          <cell r="Q335">
            <v>20</v>
          </cell>
          <cell r="R335" t="str">
            <v>Mariana</v>
          </cell>
          <cell r="S335" t="str">
            <v>APROVADO</v>
          </cell>
          <cell r="T335">
            <v>42466</v>
          </cell>
          <cell r="U335" t="str">
            <v>ABR</v>
          </cell>
          <cell r="V335">
            <v>2016</v>
          </cell>
          <cell r="W335" t="str">
            <v>CABO FRIO</v>
          </cell>
          <cell r="X335" t="str">
            <v>NT-BR 010 R-1</v>
          </cell>
          <cell r="Y335" t="str">
            <v>MICRO</v>
          </cell>
          <cell r="Z335" t="str">
            <v>NÃO</v>
          </cell>
          <cell r="AA335" t="str">
            <v>BT - 3Ø</v>
          </cell>
          <cell r="AB335" t="str">
            <v>Residencial</v>
          </cell>
          <cell r="AC335" t="str">
            <v>ORDEM CANCELADA</v>
          </cell>
          <cell r="AD335" t="str">
            <v>-22.900158</v>
          </cell>
          <cell r="AE335" t="str">
            <v>-42.355369</v>
          </cell>
          <cell r="AF335" t="str">
            <v>NÃO</v>
          </cell>
          <cell r="AG335" t="str">
            <v/>
          </cell>
          <cell r="AJ335" t="str">
            <v>17/05/2016</v>
          </cell>
          <cell r="AK335" t="str">
            <v>MAI</v>
          </cell>
          <cell r="AL335">
            <v>2016</v>
          </cell>
          <cell r="AM335" t="str">
            <v>Enel Soluções</v>
          </cell>
          <cell r="AQ335">
            <v>1</v>
          </cell>
          <cell r="AR335" t="str">
            <v/>
          </cell>
          <cell r="AS335" t="str">
            <v>-</v>
          </cell>
          <cell r="AU335" t="str">
            <v>ARA01</v>
          </cell>
          <cell r="AV335" t="str">
            <v>AR40397</v>
          </cell>
          <cell r="AW335">
            <v>30</v>
          </cell>
          <cell r="AX335" t="str">
            <v>3# CU 16-1 FIO (CU 16-1 FIO)</v>
          </cell>
          <cell r="AY335">
            <v>0.41210000000000002</v>
          </cell>
          <cell r="BA335" t="str">
            <v>1# AAAC 50 mm²</v>
          </cell>
          <cell r="BB335">
            <v>18.149999999999999</v>
          </cell>
        </row>
        <row r="336">
          <cell r="B336" t="str">
            <v>A016746976</v>
          </cell>
          <cell r="C336">
            <v>4941816</v>
          </cell>
          <cell r="D336" t="str">
            <v>FELIPE FILPO FERREIRA DA SILVA</v>
          </cell>
          <cell r="E336">
            <v>3.64</v>
          </cell>
          <cell r="F336">
            <v>3.64</v>
          </cell>
          <cell r="G336">
            <v>42447</v>
          </cell>
          <cell r="H336" t="str">
            <v>MAR</v>
          </cell>
          <cell r="I336">
            <v>2016</v>
          </cell>
          <cell r="J336">
            <v>42447</v>
          </cell>
          <cell r="K336">
            <v>42447</v>
          </cell>
          <cell r="L336" t="str">
            <v>MAR</v>
          </cell>
          <cell r="M336">
            <v>2016</v>
          </cell>
          <cell r="N336" t="str">
            <v>-</v>
          </cell>
          <cell r="O336" t="str">
            <v>CONCLUÍDO</v>
          </cell>
          <cell r="P336">
            <v>18</v>
          </cell>
          <cell r="Q336">
            <v>18</v>
          </cell>
          <cell r="R336" t="str">
            <v>Mariana</v>
          </cell>
          <cell r="S336" t="str">
            <v>APROVADO</v>
          </cell>
          <cell r="T336">
            <v>42465</v>
          </cell>
          <cell r="U336" t="str">
            <v>ABR</v>
          </cell>
          <cell r="V336">
            <v>2016</v>
          </cell>
          <cell r="W336" t="str">
            <v>NITERÓI</v>
          </cell>
          <cell r="X336" t="str">
            <v>NT-BR 010 R-1</v>
          </cell>
          <cell r="Y336" t="str">
            <v>MICRO</v>
          </cell>
          <cell r="Z336" t="str">
            <v>NÃO</v>
          </cell>
          <cell r="AA336" t="str">
            <v>BT - 3Ø</v>
          </cell>
          <cell r="AB336" t="str">
            <v>Residencial</v>
          </cell>
          <cell r="AC336" t="str">
            <v>ORDEM FINALIZADA</v>
          </cell>
          <cell r="AD336" t="str">
            <v>-22.918097</v>
          </cell>
          <cell r="AE336" t="str">
            <v xml:space="preserve"> -43.090188</v>
          </cell>
          <cell r="AF336" t="str">
            <v>SIM</v>
          </cell>
          <cell r="AG336">
            <v>42502</v>
          </cell>
          <cell r="AH336" t="str">
            <v>AUTO</v>
          </cell>
          <cell r="AJ336" t="str">
            <v>13/05/2016</v>
          </cell>
          <cell r="AK336" t="str">
            <v>MAI</v>
          </cell>
          <cell r="AL336">
            <v>2016</v>
          </cell>
          <cell r="AM336" t="str">
            <v>Enel Soluções</v>
          </cell>
          <cell r="AO336" t="str">
            <v>Jinko Solar - JKM260P-60</v>
          </cell>
          <cell r="AP336" t="str">
            <v>ABB - PVI-4.2-TL-OUTD-S</v>
          </cell>
          <cell r="AQ336">
            <v>1</v>
          </cell>
          <cell r="AR336" t="str">
            <v/>
          </cell>
          <cell r="AS336">
            <v>56</v>
          </cell>
          <cell r="AU336" t="str">
            <v>ZSL04</v>
          </cell>
          <cell r="AV336" t="str">
            <v>NI32779</v>
          </cell>
          <cell r="AW336">
            <v>150</v>
          </cell>
          <cell r="AX336" t="str">
            <v>3# PR 1kV 3x95(50)mm²AL</v>
          </cell>
          <cell r="AY336">
            <v>0.246</v>
          </cell>
          <cell r="BA336" t="str">
            <v>3# CA 336,4 MCM</v>
          </cell>
          <cell r="BB336">
            <v>4.1229017635315977</v>
          </cell>
        </row>
        <row r="337">
          <cell r="B337" t="str">
            <v>A016299998</v>
          </cell>
          <cell r="C337">
            <v>2544741</v>
          </cell>
          <cell r="D337" t="str">
            <v>FELIPE VIEIRA DE SOUZA</v>
          </cell>
          <cell r="E337">
            <v>2.5</v>
          </cell>
          <cell r="F337">
            <v>2.5</v>
          </cell>
          <cell r="G337">
            <v>42388</v>
          </cell>
          <cell r="H337" t="str">
            <v>JAN</v>
          </cell>
          <cell r="I337">
            <v>2016</v>
          </cell>
          <cell r="J337">
            <v>42447</v>
          </cell>
          <cell r="K337">
            <v>42447</v>
          </cell>
          <cell r="L337" t="str">
            <v>MAR</v>
          </cell>
          <cell r="M337">
            <v>2016</v>
          </cell>
          <cell r="N337" t="str">
            <v>-</v>
          </cell>
          <cell r="O337" t="str">
            <v>CONCLUÍDO</v>
          </cell>
          <cell r="P337">
            <v>20</v>
          </cell>
          <cell r="Q337">
            <v>29</v>
          </cell>
          <cell r="R337" t="str">
            <v>Mariana</v>
          </cell>
          <cell r="S337" t="str">
            <v>APROVADO</v>
          </cell>
          <cell r="T337">
            <v>42467</v>
          </cell>
          <cell r="U337" t="str">
            <v>ABR</v>
          </cell>
          <cell r="V337">
            <v>2016</v>
          </cell>
          <cell r="W337" t="str">
            <v>TERESÓPOLIS</v>
          </cell>
          <cell r="X337" t="str">
            <v>NT-BR 010 R-0</v>
          </cell>
          <cell r="Y337" t="str">
            <v>MICRO</v>
          </cell>
          <cell r="Z337" t="str">
            <v>NÃO</v>
          </cell>
          <cell r="AA337" t="str">
            <v>BT - 3Ø</v>
          </cell>
          <cell r="AB337" t="str">
            <v>Residencial</v>
          </cell>
          <cell r="AC337" t="str">
            <v>ORDEM FINALIZADA</v>
          </cell>
          <cell r="AD337" t="str">
            <v>-22.389469</v>
          </cell>
          <cell r="AE337" t="str">
            <v>-42.868795</v>
          </cell>
          <cell r="AF337" t="str">
            <v>SIM</v>
          </cell>
          <cell r="AG337">
            <v>42607</v>
          </cell>
          <cell r="AJ337" t="str">
            <v>29/08/2016</v>
          </cell>
          <cell r="AK337" t="str">
            <v>AGO</v>
          </cell>
          <cell r="AL337">
            <v>2016</v>
          </cell>
          <cell r="AM337" t="str">
            <v>JV Soluções de Engenharia</v>
          </cell>
          <cell r="AO337" t="str">
            <v>Risen - SYP250P</v>
          </cell>
          <cell r="AP337" t="str">
            <v>B&amp;B - SF3000TL</v>
          </cell>
          <cell r="AQ337">
            <v>2</v>
          </cell>
          <cell r="AR337" t="str">
            <v/>
          </cell>
          <cell r="AS337">
            <v>223</v>
          </cell>
          <cell r="AU337" t="str">
            <v>TER05</v>
          </cell>
          <cell r="AV337" t="str">
            <v>TE62117</v>
          </cell>
          <cell r="AW337">
            <v>30</v>
          </cell>
          <cell r="AX337" t="str">
            <v>3# CA 1/0 AWG (CA 2 AWG)</v>
          </cell>
          <cell r="AY337">
            <v>0.54100000000000004</v>
          </cell>
          <cell r="BA337" t="str">
            <v>3# CA 2 AWG (CA 2 AWG)</v>
          </cell>
          <cell r="BB337">
            <v>26.806836839856537</v>
          </cell>
        </row>
        <row r="338">
          <cell r="B338" t="str">
            <v>A015324687</v>
          </cell>
          <cell r="C338">
            <v>5204457</v>
          </cell>
          <cell r="D338" t="str">
            <v>MARIO JOSE TAVARES DE SOUZA</v>
          </cell>
          <cell r="E338">
            <v>3</v>
          </cell>
          <cell r="F338">
            <v>3</v>
          </cell>
          <cell r="G338">
            <v>42237</v>
          </cell>
          <cell r="H338" t="str">
            <v>AGO</v>
          </cell>
          <cell r="I338">
            <v>2015</v>
          </cell>
          <cell r="J338">
            <v>42450</v>
          </cell>
          <cell r="K338">
            <v>42450</v>
          </cell>
          <cell r="L338" t="str">
            <v>MAR</v>
          </cell>
          <cell r="M338">
            <v>2016</v>
          </cell>
          <cell r="N338" t="str">
            <v>-</v>
          </cell>
          <cell r="O338" t="str">
            <v>CONCLUÍDO</v>
          </cell>
          <cell r="P338">
            <v>21</v>
          </cell>
          <cell r="Q338">
            <v>28</v>
          </cell>
          <cell r="R338" t="str">
            <v>Mariana</v>
          </cell>
          <cell r="S338" t="str">
            <v>APROVADO</v>
          </cell>
          <cell r="T338">
            <v>42471</v>
          </cell>
          <cell r="U338" t="str">
            <v>ABR</v>
          </cell>
          <cell r="V338">
            <v>2016</v>
          </cell>
          <cell r="W338" t="str">
            <v>ANGRA</v>
          </cell>
          <cell r="X338" t="str">
            <v>NTD-010 R-0</v>
          </cell>
          <cell r="Y338" t="str">
            <v>MICRO</v>
          </cell>
          <cell r="Z338" t="str">
            <v>NÃO</v>
          </cell>
          <cell r="AA338" t="str">
            <v>BT - 3Ø</v>
          </cell>
          <cell r="AB338" t="str">
            <v>Residencial</v>
          </cell>
          <cell r="AC338" t="str">
            <v>ORDEM FINALIZADA</v>
          </cell>
          <cell r="AD338" t="str">
            <v>-22.925104</v>
          </cell>
          <cell r="AE338" t="str">
            <v>-43.905746</v>
          </cell>
          <cell r="AF338" t="str">
            <v>SIM</v>
          </cell>
          <cell r="AG338">
            <v>42552</v>
          </cell>
          <cell r="AH338" t="str">
            <v>AUTO</v>
          </cell>
          <cell r="AJ338" t="str">
            <v>04/07/2016</v>
          </cell>
          <cell r="AK338" t="str">
            <v>JUL</v>
          </cell>
          <cell r="AL338">
            <v>2016</v>
          </cell>
          <cell r="AM338" t="str">
            <v>Energia Pura</v>
          </cell>
          <cell r="AO338" t="str">
            <v xml:space="preserve">WSolar - </v>
          </cell>
          <cell r="AP338" t="str">
            <v xml:space="preserve">Outback - </v>
          </cell>
          <cell r="AQ338">
            <v>2</v>
          </cell>
          <cell r="AR338" t="str">
            <v/>
          </cell>
          <cell r="AS338">
            <v>318</v>
          </cell>
          <cell r="AU338" t="str">
            <v>MUR02</v>
          </cell>
          <cell r="AV338" t="str">
            <v>AN78496</v>
          </cell>
          <cell r="AW338">
            <v>113</v>
          </cell>
          <cell r="AX338" t="str">
            <v>3# PR 1kV 3x50(50)mm²AL</v>
          </cell>
          <cell r="AY338">
            <v>0.14499999999999999</v>
          </cell>
          <cell r="BA338" t="str">
            <v>3# PR 15kV 3x35(50)mm²AL</v>
          </cell>
          <cell r="BB338">
            <v>27.2</v>
          </cell>
        </row>
        <row r="339">
          <cell r="B339" t="str">
            <v>A016749031</v>
          </cell>
          <cell r="C339">
            <v>2861874</v>
          </cell>
          <cell r="D339" t="str">
            <v>ANA CECILIA MACIEL DE ARRUDA</v>
          </cell>
          <cell r="E339">
            <v>3.1</v>
          </cell>
          <cell r="F339" t="str">
            <v>0</v>
          </cell>
          <cell r="G339">
            <v>42447</v>
          </cell>
          <cell r="H339" t="str">
            <v>MAR</v>
          </cell>
          <cell r="I339">
            <v>2016</v>
          </cell>
          <cell r="J339">
            <v>42450</v>
          </cell>
          <cell r="K339">
            <v>42450</v>
          </cell>
          <cell r="L339" t="str">
            <v>MAR</v>
          </cell>
          <cell r="M339">
            <v>2016</v>
          </cell>
          <cell r="N339" t="str">
            <v>-</v>
          </cell>
          <cell r="O339" t="str">
            <v>CONCLUÍDO</v>
          </cell>
          <cell r="P339">
            <v>21</v>
          </cell>
          <cell r="Q339">
            <v>34</v>
          </cell>
          <cell r="R339" t="str">
            <v>Olney</v>
          </cell>
          <cell r="S339" t="str">
            <v>REPROVADO</v>
          </cell>
          <cell r="T339">
            <v>42471</v>
          </cell>
          <cell r="U339" t="str">
            <v>ABR</v>
          </cell>
          <cell r="V339">
            <v>2016</v>
          </cell>
          <cell r="W339" t="str">
            <v>CAMPOS</v>
          </cell>
          <cell r="X339" t="str">
            <v>NT-BR 010 R-1</v>
          </cell>
          <cell r="Y339" t="str">
            <v>MICRO</v>
          </cell>
          <cell r="Z339" t="str">
            <v>NÃO</v>
          </cell>
          <cell r="AA339" t="str">
            <v>BT - 3Ø</v>
          </cell>
          <cell r="AB339" t="str">
            <v>Comercial</v>
          </cell>
          <cell r="AC339" t="str">
            <v>ORDEM FINALIZADA</v>
          </cell>
          <cell r="AD339" t="str">
            <v>-21.771413</v>
          </cell>
          <cell r="AE339" t="str">
            <v>-41.328687</v>
          </cell>
          <cell r="AF339" t="str">
            <v>NÃO</v>
          </cell>
          <cell r="AH339" t="str">
            <v>AUTO</v>
          </cell>
          <cell r="AJ339" t="str">
            <v>26/07/2016</v>
          </cell>
          <cell r="AK339" t="str">
            <v>JUL</v>
          </cell>
          <cell r="AL339">
            <v>2016</v>
          </cell>
          <cell r="AM339" t="str">
            <v>Edmilson Vaz</v>
          </cell>
          <cell r="AO339" t="str">
            <v xml:space="preserve">Trina Solar - </v>
          </cell>
          <cell r="AP339" t="str">
            <v>FRONIUS - GALVO 3.0-1</v>
          </cell>
          <cell r="AQ339">
            <v>1</v>
          </cell>
          <cell r="AR339" t="str">
            <v/>
          </cell>
          <cell r="AS339">
            <v>130</v>
          </cell>
          <cell r="AT339" t="str">
            <v>ART</v>
          </cell>
          <cell r="AU339" t="str">
            <v>DIC05</v>
          </cell>
          <cell r="AV339" t="str">
            <v>T13263</v>
          </cell>
          <cell r="AW339">
            <v>113</v>
          </cell>
          <cell r="AX339" t="str">
            <v>3# CA 4/0 AWG (CA 1/0 AWG)</v>
          </cell>
          <cell r="AY339">
            <v>0.62909999999999999</v>
          </cell>
          <cell r="BA339" t="str">
            <v>3# CA 2 AWG</v>
          </cell>
          <cell r="BB339">
            <v>14.49678124401102</v>
          </cell>
        </row>
        <row r="340">
          <cell r="B340" t="str">
            <v>A016736313</v>
          </cell>
          <cell r="C340">
            <v>5077009</v>
          </cell>
          <cell r="D340" t="str">
            <v>CHRISTIANO DA SILVA DUTRA</v>
          </cell>
          <cell r="E340">
            <v>5</v>
          </cell>
          <cell r="F340" t="str">
            <v>0</v>
          </cell>
          <cell r="G340">
            <v>42446</v>
          </cell>
          <cell r="H340" t="str">
            <v>MAR</v>
          </cell>
          <cell r="I340">
            <v>2016</v>
          </cell>
          <cell r="J340">
            <v>42446</v>
          </cell>
          <cell r="K340">
            <v>42450</v>
          </cell>
          <cell r="L340" t="str">
            <v>MAR</v>
          </cell>
          <cell r="M340">
            <v>2016</v>
          </cell>
          <cell r="N340" t="str">
            <v>-</v>
          </cell>
          <cell r="O340" t="str">
            <v>CONCLUÍDO</v>
          </cell>
          <cell r="P340">
            <v>24</v>
          </cell>
          <cell r="Q340">
            <v>39</v>
          </cell>
          <cell r="R340" t="str">
            <v>Olney</v>
          </cell>
          <cell r="S340" t="str">
            <v>REPROVADO</v>
          </cell>
          <cell r="T340">
            <v>42474</v>
          </cell>
          <cell r="U340" t="str">
            <v>ABR</v>
          </cell>
          <cell r="V340">
            <v>2016</v>
          </cell>
          <cell r="W340" t="str">
            <v>CABO FRIO</v>
          </cell>
          <cell r="X340" t="str">
            <v>NT-BR 010 R-1</v>
          </cell>
          <cell r="Y340" t="str">
            <v>MICRO</v>
          </cell>
          <cell r="Z340" t="str">
            <v>NÃO</v>
          </cell>
          <cell r="AA340" t="str">
            <v>BT - 3Ø</v>
          </cell>
          <cell r="AB340" t="str">
            <v>Residencial</v>
          </cell>
          <cell r="AC340" t="str">
            <v>ORDEM FINALIZADA</v>
          </cell>
          <cell r="AD340" t="str">
            <v>-22.815611</v>
          </cell>
          <cell r="AE340" t="str">
            <v>-41.981094</v>
          </cell>
          <cell r="AF340" t="str">
            <v>NÃO</v>
          </cell>
          <cell r="AH340" t="str">
            <v>AUTO</v>
          </cell>
          <cell r="AJ340" t="str">
            <v>29/06/2016</v>
          </cell>
          <cell r="AK340" t="str">
            <v>JUN</v>
          </cell>
          <cell r="AL340">
            <v>2016</v>
          </cell>
          <cell r="AM340" t="str">
            <v>Ivotec</v>
          </cell>
          <cell r="AO340" t="str">
            <v>RISEN - SYP 250WP</v>
          </cell>
          <cell r="AP340" t="str">
            <v>B E B POWER - SF 5000</v>
          </cell>
          <cell r="AQ340">
            <v>1</v>
          </cell>
          <cell r="AR340" t="str">
            <v/>
          </cell>
          <cell r="AS340">
            <v>104</v>
          </cell>
          <cell r="AT340" t="str">
            <v>Diagrama/Projeto + Representante Legal</v>
          </cell>
          <cell r="AU340" t="str">
            <v>BUZ01</v>
          </cell>
          <cell r="AV340" t="str">
            <v>F631824</v>
          </cell>
          <cell r="AW340">
            <v>75</v>
          </cell>
          <cell r="AX340" t="str">
            <v>3# PR 1kV 3x95(70)mm²CU</v>
          </cell>
          <cell r="AY340">
            <v>0.24399999999999999</v>
          </cell>
          <cell r="BA340" t="str">
            <v>3# CA 2 AWG</v>
          </cell>
          <cell r="BB340">
            <v>21.661859851926959</v>
          </cell>
        </row>
        <row r="341">
          <cell r="B341" t="str">
            <v>A016747411</v>
          </cell>
          <cell r="C341">
            <v>1047650</v>
          </cell>
          <cell r="D341" t="str">
            <v>JARBAS TADEU BARSANTI RIBEIRO</v>
          </cell>
          <cell r="E341">
            <v>16.64</v>
          </cell>
          <cell r="F341" t="str">
            <v>0</v>
          </cell>
          <cell r="G341">
            <v>42447</v>
          </cell>
          <cell r="H341" t="str">
            <v>MAR</v>
          </cell>
          <cell r="I341">
            <v>2016</v>
          </cell>
          <cell r="J341">
            <v>42451</v>
          </cell>
          <cell r="K341">
            <v>42451</v>
          </cell>
          <cell r="L341" t="str">
            <v>MAR</v>
          </cell>
          <cell r="M341">
            <v>2016</v>
          </cell>
          <cell r="N341" t="str">
            <v>-</v>
          </cell>
          <cell r="O341" t="str">
            <v>CONCLUÍDO</v>
          </cell>
          <cell r="P341">
            <v>20</v>
          </cell>
          <cell r="Q341">
            <v>44</v>
          </cell>
          <cell r="R341" t="str">
            <v>Mariana</v>
          </cell>
          <cell r="S341" t="str">
            <v>REPROVADO</v>
          </cell>
          <cell r="T341">
            <v>42471</v>
          </cell>
          <cell r="U341" t="str">
            <v>ABR</v>
          </cell>
          <cell r="V341">
            <v>2016</v>
          </cell>
          <cell r="W341" t="str">
            <v>PETRÓPOLIS</v>
          </cell>
          <cell r="X341" t="str">
            <v>NT-BR 010 R-1</v>
          </cell>
          <cell r="Y341" t="str">
            <v>MICRO</v>
          </cell>
          <cell r="Z341" t="str">
            <v>NÃO</v>
          </cell>
          <cell r="AA341" t="str">
            <v>BT - 3Ø</v>
          </cell>
          <cell r="AB341" t="str">
            <v>Residencial</v>
          </cell>
          <cell r="AC341" t="str">
            <v>ORDEM FINALIZADA</v>
          </cell>
          <cell r="AD341" t="str">
            <v>-22.538074</v>
          </cell>
          <cell r="AE341" t="str">
            <v>-43.226747</v>
          </cell>
          <cell r="AF341" t="str">
            <v>NÃO</v>
          </cell>
          <cell r="AH341" t="str">
            <v>AUTO REM</v>
          </cell>
          <cell r="AI341" t="str">
            <v>1047650 / 1047633 / 5844627</v>
          </cell>
          <cell r="AJ341" t="str">
            <v>19/09/2016</v>
          </cell>
          <cell r="AK341" t="str">
            <v>SET</v>
          </cell>
          <cell r="AL341">
            <v>2016</v>
          </cell>
          <cell r="AM341" t="str">
            <v>Solar Grid</v>
          </cell>
          <cell r="AQ341">
            <v>1</v>
          </cell>
          <cell r="AR341" t="str">
            <v/>
          </cell>
          <cell r="AS341">
            <v>185</v>
          </cell>
          <cell r="AT341" t="str">
            <v>Lista de UCs - %</v>
          </cell>
          <cell r="AU341" t="str">
            <v>BGN01</v>
          </cell>
          <cell r="AV341" t="str">
            <v>PE65470</v>
          </cell>
          <cell r="AW341">
            <v>30</v>
          </cell>
          <cell r="AX341" t="str">
            <v>3# PR 1kV 3x50(50)mm²AL</v>
          </cell>
          <cell r="AY341">
            <v>0.54210000000000003</v>
          </cell>
          <cell r="BA341" t="str">
            <v>3# CA 2 AWG (CA 2 AWG)</v>
          </cell>
          <cell r="BB341">
            <v>13.752249135770152</v>
          </cell>
        </row>
        <row r="342">
          <cell r="B342" t="str">
            <v>A016539134</v>
          </cell>
          <cell r="C342">
            <v>4692471</v>
          </cell>
          <cell r="D342" t="str">
            <v>MIRIAM DOS SANTOS SILVA BARROS</v>
          </cell>
          <cell r="E342">
            <v>2</v>
          </cell>
          <cell r="F342" t="str">
            <v>0</v>
          </cell>
          <cell r="G342">
            <v>42418</v>
          </cell>
          <cell r="H342" t="str">
            <v>FEV</v>
          </cell>
          <cell r="I342">
            <v>2016</v>
          </cell>
          <cell r="J342">
            <v>42453</v>
          </cell>
          <cell r="K342">
            <v>42453</v>
          </cell>
          <cell r="L342" t="str">
            <v>MAR</v>
          </cell>
          <cell r="M342">
            <v>2016</v>
          </cell>
          <cell r="N342" t="str">
            <v>-</v>
          </cell>
          <cell r="O342" t="str">
            <v>CONCLUÍDO</v>
          </cell>
          <cell r="P342">
            <v>21</v>
          </cell>
          <cell r="Q342">
            <v>58</v>
          </cell>
          <cell r="R342" t="str">
            <v>Olney</v>
          </cell>
          <cell r="S342" t="str">
            <v>REPROVADO</v>
          </cell>
          <cell r="T342">
            <v>42474</v>
          </cell>
          <cell r="U342" t="str">
            <v>ABR</v>
          </cell>
          <cell r="V342">
            <v>2016</v>
          </cell>
          <cell r="W342" t="str">
            <v>MACAÉ</v>
          </cell>
          <cell r="X342" t="str">
            <v>NT-BR 010 R-0</v>
          </cell>
          <cell r="Y342" t="str">
            <v>MICRO</v>
          </cell>
          <cell r="Z342" t="str">
            <v>NÃO</v>
          </cell>
          <cell r="AA342" t="str">
            <v>BT - 3Ø</v>
          </cell>
          <cell r="AB342" t="str">
            <v>Residencial</v>
          </cell>
          <cell r="AC342" t="str">
            <v>ORDEM FINALIZADA</v>
          </cell>
          <cell r="AD342" t="str">
            <v>-22.768680</v>
          </cell>
          <cell r="AE342" t="str">
            <v xml:space="preserve"> -41.894635</v>
          </cell>
          <cell r="AF342" t="str">
            <v>NÃO</v>
          </cell>
          <cell r="AH342" t="str">
            <v>AUTO</v>
          </cell>
          <cell r="AJ342" t="str">
            <v>04/07/2016</v>
          </cell>
          <cell r="AK342" t="str">
            <v>JUL</v>
          </cell>
          <cell r="AL342">
            <v>2016</v>
          </cell>
          <cell r="AM342" t="str">
            <v>CSI Automação</v>
          </cell>
          <cell r="AO342" t="str">
            <v xml:space="preserve">Axitec Solar - </v>
          </cell>
          <cell r="AP342" t="str">
            <v xml:space="preserve">PHB - </v>
          </cell>
          <cell r="AQ342">
            <v>2</v>
          </cell>
          <cell r="AR342" t="str">
            <v/>
          </cell>
          <cell r="AS342">
            <v>137</v>
          </cell>
          <cell r="AT342" t="str">
            <v>ART</v>
          </cell>
          <cell r="AU342" t="str">
            <v>MAC05</v>
          </cell>
          <cell r="AV342" t="str">
            <v>M469155</v>
          </cell>
          <cell r="AW342">
            <v>113</v>
          </cell>
          <cell r="AX342" t="str">
            <v>3# PR 1kV 3x95(50)mm²AL</v>
          </cell>
          <cell r="AY342">
            <v>0.27810000000000001</v>
          </cell>
          <cell r="BA342" t="str">
            <v>3# CU 35 mm²</v>
          </cell>
          <cell r="BB342">
            <v>0.69</v>
          </cell>
        </row>
        <row r="343">
          <cell r="B343" t="str">
            <v>A016747487</v>
          </cell>
          <cell r="C343">
            <v>4011916</v>
          </cell>
          <cell r="D343" t="str">
            <v>KEILA MARA NEVES VALERIOTE</v>
          </cell>
          <cell r="E343">
            <v>2.08</v>
          </cell>
          <cell r="F343">
            <v>2.08</v>
          </cell>
          <cell r="G343">
            <v>42447</v>
          </cell>
          <cell r="H343" t="str">
            <v>MAR</v>
          </cell>
          <cell r="I343">
            <v>2016</v>
          </cell>
          <cell r="J343">
            <v>42447</v>
          </cell>
          <cell r="K343">
            <v>42453</v>
          </cell>
          <cell r="L343" t="str">
            <v>MAR</v>
          </cell>
          <cell r="M343">
            <v>2016</v>
          </cell>
          <cell r="N343" t="str">
            <v>-</v>
          </cell>
          <cell r="O343" t="str">
            <v>CONCLUÍDO</v>
          </cell>
          <cell r="P343">
            <v>21</v>
          </cell>
          <cell r="Q343">
            <v>21</v>
          </cell>
          <cell r="R343" t="str">
            <v>Olney</v>
          </cell>
          <cell r="S343" t="str">
            <v>APROVADO</v>
          </cell>
          <cell r="T343">
            <v>42474</v>
          </cell>
          <cell r="U343" t="str">
            <v>ABR</v>
          </cell>
          <cell r="V343">
            <v>2016</v>
          </cell>
          <cell r="W343" t="str">
            <v>SÃO GONÇALO</v>
          </cell>
          <cell r="X343" t="str">
            <v>NT-BR 010 R-1</v>
          </cell>
          <cell r="Y343" t="str">
            <v>MICRO</v>
          </cell>
          <cell r="Z343" t="str">
            <v>NÃO</v>
          </cell>
          <cell r="AA343" t="str">
            <v>BT - 2Ø</v>
          </cell>
          <cell r="AB343" t="str">
            <v>Residencial</v>
          </cell>
          <cell r="AC343" t="str">
            <v>ORDEM FINALIZADA</v>
          </cell>
          <cell r="AD343" t="str">
            <v>-22.717527</v>
          </cell>
          <cell r="AE343" t="str">
            <v xml:space="preserve"> -42.643833</v>
          </cell>
          <cell r="AF343" t="str">
            <v>SIM</v>
          </cell>
          <cell r="AG343">
            <v>42508</v>
          </cell>
          <cell r="AH343" t="str">
            <v>AUTO</v>
          </cell>
          <cell r="AJ343" t="str">
            <v>18/05/2016</v>
          </cell>
          <cell r="AK343" t="str">
            <v>MAI</v>
          </cell>
          <cell r="AL343">
            <v>2016</v>
          </cell>
          <cell r="AM343" t="str">
            <v>Solar Grid</v>
          </cell>
          <cell r="AO343" t="str">
            <v>Canadian Solar - CS6P-260P</v>
          </cell>
          <cell r="AP343" t="str">
            <v>Fronius - GALVO 2.0-1</v>
          </cell>
          <cell r="AQ343">
            <v>1</v>
          </cell>
          <cell r="AR343" t="str">
            <v/>
          </cell>
          <cell r="AS343">
            <v>61</v>
          </cell>
          <cell r="AU343" t="str">
            <v>RBN05</v>
          </cell>
          <cell r="AV343" t="str">
            <v>SG40060</v>
          </cell>
          <cell r="AW343">
            <v>75</v>
          </cell>
          <cell r="AX343" t="str">
            <v>3# CU 70 mm² (CU 35 mm²)</v>
          </cell>
          <cell r="AY343">
            <v>0.41510000000000002</v>
          </cell>
          <cell r="BA343" t="str">
            <v>3# CA 2 AWG</v>
          </cell>
          <cell r="BB343">
            <v>9.2200000000000006</v>
          </cell>
        </row>
        <row r="344">
          <cell r="B344" t="str">
            <v>A015481202</v>
          </cell>
          <cell r="C344">
            <v>6016007</v>
          </cell>
          <cell r="D344" t="str">
            <v>LUCIANO BARRETO DE SOUZA</v>
          </cell>
          <cell r="E344">
            <v>3.78</v>
          </cell>
          <cell r="F344" t="str">
            <v>0</v>
          </cell>
          <cell r="G344">
            <v>42264</v>
          </cell>
          <cell r="H344" t="str">
            <v>SET</v>
          </cell>
          <cell r="I344">
            <v>2015</v>
          </cell>
          <cell r="J344">
            <v>42475</v>
          </cell>
          <cell r="K344">
            <v>42457</v>
          </cell>
          <cell r="L344" t="str">
            <v>MAR</v>
          </cell>
          <cell r="M344">
            <v>2016</v>
          </cell>
          <cell r="N344" t="str">
            <v>-</v>
          </cell>
          <cell r="O344" t="str">
            <v>CONCLUÍDO</v>
          </cell>
          <cell r="P344">
            <v>21</v>
          </cell>
          <cell r="Q344">
            <v>126</v>
          </cell>
          <cell r="R344" t="str">
            <v>Olney</v>
          </cell>
          <cell r="S344" t="str">
            <v>REPROVADO</v>
          </cell>
          <cell r="T344">
            <v>42478</v>
          </cell>
          <cell r="U344" t="str">
            <v>ABR</v>
          </cell>
          <cell r="V344">
            <v>2016</v>
          </cell>
          <cell r="W344" t="str">
            <v>MACAÉ</v>
          </cell>
          <cell r="X344" t="str">
            <v>NTD-010 R-0</v>
          </cell>
          <cell r="Y344" t="str">
            <v>MICRO</v>
          </cell>
          <cell r="Z344" t="str">
            <v>NÃO</v>
          </cell>
          <cell r="AA344" t="str">
            <v>BT - 3Ø</v>
          </cell>
          <cell r="AB344" t="str">
            <v>Residencial</v>
          </cell>
          <cell r="AC344" t="str">
            <v>ORDEM FINALIZADA</v>
          </cell>
          <cell r="AD344" t="str">
            <v>-22.554919</v>
          </cell>
          <cell r="AE344" t="str">
            <v>-41.977030</v>
          </cell>
          <cell r="AF344" t="str">
            <v>NÃO</v>
          </cell>
          <cell r="AH344" t="str">
            <v>AUTO</v>
          </cell>
          <cell r="AJ344" t="str">
            <v>16/06/2016</v>
          </cell>
          <cell r="AK344" t="str">
            <v>JUN</v>
          </cell>
          <cell r="AL344">
            <v>2016</v>
          </cell>
          <cell r="AM344" t="str">
            <v>Autoseg Serviços e Comércio LTDA</v>
          </cell>
          <cell r="AO344" t="str">
            <v xml:space="preserve">RIO SOLAR - </v>
          </cell>
          <cell r="AP344" t="str">
            <v xml:space="preserve">PHB - </v>
          </cell>
          <cell r="AQ344">
            <v>3</v>
          </cell>
          <cell r="AR344" t="str">
            <v/>
          </cell>
          <cell r="AS344">
            <v>273</v>
          </cell>
          <cell r="AT344" t="str">
            <v>ART + Formulário de SA + Diagrama/Projeto</v>
          </cell>
          <cell r="AU344" t="str">
            <v>VIV02</v>
          </cell>
          <cell r="AV344" t="str">
            <v>M466428</v>
          </cell>
          <cell r="AW344" t="str">
            <v/>
          </cell>
          <cell r="AX344" t="str">
            <v>3# PR 1kV 3x95(50)mm²AL</v>
          </cell>
          <cell r="AY344">
            <v>0.53710000000000002</v>
          </cell>
          <cell r="BA344" t="str">
            <v>3# CU 35 mm²</v>
          </cell>
          <cell r="BB344">
            <v>9.2288607536989673</v>
          </cell>
        </row>
        <row r="345">
          <cell r="B345" t="str">
            <v>A016835330</v>
          </cell>
          <cell r="C345">
            <v>4004019</v>
          </cell>
          <cell r="D345" t="str">
            <v>AGUAS DO PARAIBA S A TRATAMENTO DE RESID</v>
          </cell>
          <cell r="E345">
            <v>14.82</v>
          </cell>
          <cell r="F345" t="str">
            <v>0</v>
          </cell>
          <cell r="G345">
            <v>42465</v>
          </cell>
          <cell r="H345" t="str">
            <v>ABR</v>
          </cell>
          <cell r="I345">
            <v>2016</v>
          </cell>
          <cell r="J345">
            <v>42465</v>
          </cell>
          <cell r="K345">
            <v>42457</v>
          </cell>
          <cell r="L345" t="str">
            <v>MAR</v>
          </cell>
          <cell r="M345">
            <v>2016</v>
          </cell>
          <cell r="N345" t="str">
            <v>-</v>
          </cell>
          <cell r="O345" t="str">
            <v>VISTORIA</v>
          </cell>
          <cell r="P345">
            <v>22</v>
          </cell>
          <cell r="Q345">
            <v>25</v>
          </cell>
          <cell r="R345" t="str">
            <v>Olney</v>
          </cell>
          <cell r="S345" t="str">
            <v>REPROVADO</v>
          </cell>
          <cell r="T345">
            <v>42479</v>
          </cell>
          <cell r="U345" t="str">
            <v>ABR</v>
          </cell>
          <cell r="V345">
            <v>2016</v>
          </cell>
          <cell r="W345" t="str">
            <v>CAMPOS</v>
          </cell>
          <cell r="X345" t="str">
            <v>NT-BR 010 R-1</v>
          </cell>
          <cell r="Y345" t="str">
            <v>MICRO</v>
          </cell>
          <cell r="Z345" t="str">
            <v>NÃO</v>
          </cell>
          <cell r="AA345" t="str">
            <v>BT - 3Ø</v>
          </cell>
          <cell r="AB345" t="str">
            <v>Industrial</v>
          </cell>
          <cell r="AC345" t="str">
            <v>ORDEM SUSPENSA</v>
          </cell>
          <cell r="AD345" t="str">
            <v>-21.741813</v>
          </cell>
          <cell r="AE345" t="str">
            <v>-41.332922</v>
          </cell>
          <cell r="AF345" t="str">
            <v>NÃO</v>
          </cell>
          <cell r="AH345" t="str">
            <v>AUTO REM</v>
          </cell>
          <cell r="AI345" t="str">
            <v>5725429 - 100%</v>
          </cell>
          <cell r="AK345" t="str">
            <v>-</v>
          </cell>
          <cell r="AL345" t="str">
            <v>-</v>
          </cell>
          <cell r="AM345" t="str">
            <v>Joselito G Silveira</v>
          </cell>
          <cell r="AQ345">
            <v>1</v>
          </cell>
          <cell r="AR345" t="str">
            <v/>
          </cell>
          <cell r="AS345" t="str">
            <v>-</v>
          </cell>
          <cell r="AT345" t="str">
            <v>ART + Formulário de SA + Certificado/Registro - Inversor + Lista de UCs - %</v>
          </cell>
          <cell r="AU345" t="str">
            <v>MOB04</v>
          </cell>
          <cell r="AV345" t="str">
            <v>CP14696</v>
          </cell>
          <cell r="AW345" t="str">
            <v/>
          </cell>
          <cell r="AX345" t="str">
            <v>PR 1kV 3x50(50)mm²AL</v>
          </cell>
          <cell r="AY345">
            <v>0.53400000000000003</v>
          </cell>
          <cell r="BA345" t="str">
            <v>3# CA 336,4 MCM (CA 1/0 AWG)</v>
          </cell>
          <cell r="BB345">
            <v>1.53</v>
          </cell>
        </row>
        <row r="346">
          <cell r="B346" t="str">
            <v>A015854130</v>
          </cell>
          <cell r="C346">
            <v>6026076</v>
          </cell>
          <cell r="D346" t="str">
            <v>VALMIR DE OLIVEIRA VENANCIO</v>
          </cell>
          <cell r="E346">
            <v>8.125</v>
          </cell>
          <cell r="F346">
            <v>8.125</v>
          </cell>
          <cell r="G346">
            <v>42321</v>
          </cell>
          <cell r="H346" t="str">
            <v>NOV</v>
          </cell>
          <cell r="I346">
            <v>2015</v>
          </cell>
          <cell r="J346">
            <v>42459</v>
          </cell>
          <cell r="K346">
            <v>42459</v>
          </cell>
          <cell r="L346" t="str">
            <v>MAR</v>
          </cell>
          <cell r="M346">
            <v>2016</v>
          </cell>
          <cell r="N346" t="str">
            <v>-</v>
          </cell>
          <cell r="O346" t="str">
            <v>CONCLUÍDO</v>
          </cell>
          <cell r="P346">
            <v>16</v>
          </cell>
          <cell r="Q346">
            <v>104</v>
          </cell>
          <cell r="R346" t="str">
            <v>Olney</v>
          </cell>
          <cell r="S346" t="str">
            <v>APROVADO</v>
          </cell>
          <cell r="T346">
            <v>42475</v>
          </cell>
          <cell r="U346" t="str">
            <v>ABR</v>
          </cell>
          <cell r="V346">
            <v>2016</v>
          </cell>
          <cell r="W346" t="str">
            <v>CABO FRIO</v>
          </cell>
          <cell r="X346" t="str">
            <v>NTD-010 R-0</v>
          </cell>
          <cell r="Y346" t="str">
            <v>MICRO</v>
          </cell>
          <cell r="Z346" t="str">
            <v>NÃO</v>
          </cell>
          <cell r="AA346" t="str">
            <v>BT - 3Ø</v>
          </cell>
          <cell r="AB346" t="str">
            <v>Residencial</v>
          </cell>
          <cell r="AC346" t="str">
            <v>ORDEM FINALIZADA</v>
          </cell>
          <cell r="AD346" t="str">
            <v>-22.775141</v>
          </cell>
          <cell r="AE346" t="str">
            <v>-41.920505</v>
          </cell>
          <cell r="AF346" t="str">
            <v>SIM</v>
          </cell>
          <cell r="AG346">
            <v>42499</v>
          </cell>
          <cell r="AH346" t="str">
            <v>AUTO</v>
          </cell>
          <cell r="AJ346" t="str">
            <v>10/05/2016</v>
          </cell>
          <cell r="AK346" t="str">
            <v>MAI</v>
          </cell>
          <cell r="AL346">
            <v>2016</v>
          </cell>
          <cell r="AM346" t="str">
            <v>Green Solar</v>
          </cell>
          <cell r="AO346" t="str">
            <v>Silvantis - 325 WP</v>
          </cell>
          <cell r="AP346" t="str">
            <v>FRONIUS - IG PLUS 55V-1</v>
          </cell>
          <cell r="AQ346">
            <v>4</v>
          </cell>
          <cell r="AR346" t="str">
            <v/>
          </cell>
          <cell r="AS346">
            <v>179</v>
          </cell>
          <cell r="AU346" t="str">
            <v>BUZ01</v>
          </cell>
          <cell r="AV346" t="str">
            <v>F631675</v>
          </cell>
          <cell r="AW346">
            <v>75</v>
          </cell>
          <cell r="AX346" t="str">
            <v>3# CU 16-1 FIO (CU 16-1 FIO)</v>
          </cell>
          <cell r="AY346">
            <v>0.31210000000000004</v>
          </cell>
          <cell r="BA346" t="str">
            <v>3# CA 2 AWG</v>
          </cell>
          <cell r="BB346">
            <v>21.661859851926959</v>
          </cell>
        </row>
        <row r="347">
          <cell r="B347" t="str">
            <v>A016803452</v>
          </cell>
          <cell r="C347">
            <v>5077274</v>
          </cell>
          <cell r="D347" t="str">
            <v>JOAO HENRIQUE ROBBS</v>
          </cell>
          <cell r="E347">
            <v>15</v>
          </cell>
          <cell r="F347" t="str">
            <v>0</v>
          </cell>
          <cell r="G347">
            <v>42457</v>
          </cell>
          <cell r="H347" t="str">
            <v>MAR</v>
          </cell>
          <cell r="I347">
            <v>2016</v>
          </cell>
          <cell r="J347">
            <v>42459</v>
          </cell>
          <cell r="K347">
            <v>42459</v>
          </cell>
          <cell r="L347" t="str">
            <v>MAR</v>
          </cell>
          <cell r="M347">
            <v>2016</v>
          </cell>
          <cell r="N347" t="str">
            <v>-</v>
          </cell>
          <cell r="O347" t="str">
            <v>CONCLUÍDO</v>
          </cell>
          <cell r="P347">
            <v>20</v>
          </cell>
          <cell r="Q347">
            <v>27</v>
          </cell>
          <cell r="R347" t="str">
            <v>Mariana</v>
          </cell>
          <cell r="S347" t="str">
            <v>REPROVADO</v>
          </cell>
          <cell r="T347">
            <v>42479</v>
          </cell>
          <cell r="U347" t="str">
            <v>ABR</v>
          </cell>
          <cell r="V347">
            <v>2016</v>
          </cell>
          <cell r="W347" t="str">
            <v>TERESÓPOLIS</v>
          </cell>
          <cell r="X347" t="str">
            <v>NT-BR 010 R-1</v>
          </cell>
          <cell r="Y347" t="str">
            <v>MICRO</v>
          </cell>
          <cell r="Z347" t="str">
            <v>NÃO</v>
          </cell>
          <cell r="AA347" t="str">
            <v>BT - 3Ø</v>
          </cell>
          <cell r="AB347" t="str">
            <v>Residencial</v>
          </cell>
          <cell r="AC347" t="str">
            <v>ORDEM FINALIZADA</v>
          </cell>
          <cell r="AD347" t="str">
            <v>-22.813222</v>
          </cell>
          <cell r="AE347" t="str">
            <v>-42.961722</v>
          </cell>
          <cell r="AF347" t="str">
            <v>NÃO</v>
          </cell>
          <cell r="AH347" t="str">
            <v>AUTO</v>
          </cell>
          <cell r="AJ347" t="str">
            <v>06/07/2016</v>
          </cell>
          <cell r="AK347" t="str">
            <v>JUL</v>
          </cell>
          <cell r="AL347">
            <v>2016</v>
          </cell>
          <cell r="AM347" t="str">
            <v>Flex Grid Energy</v>
          </cell>
          <cell r="AO347" t="str">
            <v xml:space="preserve">Canadian - </v>
          </cell>
          <cell r="AP347" t="str">
            <v xml:space="preserve">PHB - </v>
          </cell>
          <cell r="AQ347">
            <v>1</v>
          </cell>
          <cell r="AR347" t="str">
            <v/>
          </cell>
          <cell r="AS347">
            <v>100</v>
          </cell>
          <cell r="AT347" t="str">
            <v>ART + Diagrama/Projeto + Outros</v>
          </cell>
          <cell r="AU347" t="str">
            <v>TRB05</v>
          </cell>
          <cell r="AV347" t="str">
            <v>TE62901</v>
          </cell>
          <cell r="AW347">
            <v>45</v>
          </cell>
          <cell r="AX347" t="str">
            <v>3# CA 1/0 AWG (CA 2 AWG)</v>
          </cell>
          <cell r="AY347">
            <v>0.21609999999999999</v>
          </cell>
          <cell r="BA347" t="str">
            <v>3# CA 2 AWG (CA 2 AWG)</v>
          </cell>
          <cell r="BB347">
            <v>5.4141766328669538</v>
          </cell>
        </row>
        <row r="348">
          <cell r="B348" t="str">
            <v>A016736354</v>
          </cell>
          <cell r="C348">
            <v>2203862</v>
          </cell>
          <cell r="D348" t="str">
            <v>JORGE TYBIRICA RUSSO</v>
          </cell>
          <cell r="E348">
            <v>2</v>
          </cell>
          <cell r="F348" t="str">
            <v>0</v>
          </cell>
          <cell r="G348">
            <v>42446</v>
          </cell>
          <cell r="H348" t="str">
            <v>MAR</v>
          </cell>
          <cell r="I348">
            <v>2016</v>
          </cell>
          <cell r="J348">
            <v>42460</v>
          </cell>
          <cell r="K348">
            <v>42460</v>
          </cell>
          <cell r="L348" t="str">
            <v>MAR</v>
          </cell>
          <cell r="M348">
            <v>2016</v>
          </cell>
          <cell r="N348" t="str">
            <v>-</v>
          </cell>
          <cell r="O348" t="str">
            <v>CONCLUÍDO</v>
          </cell>
          <cell r="P348">
            <v>19</v>
          </cell>
          <cell r="Q348">
            <v>26</v>
          </cell>
          <cell r="R348" t="str">
            <v>Mariana</v>
          </cell>
          <cell r="S348" t="str">
            <v>REPROVADO</v>
          </cell>
          <cell r="T348">
            <v>42479</v>
          </cell>
          <cell r="U348" t="str">
            <v>ABR</v>
          </cell>
          <cell r="V348">
            <v>2016</v>
          </cell>
          <cell r="W348" t="str">
            <v>CABO FRIO</v>
          </cell>
          <cell r="X348" t="str">
            <v>NT-BR 010 R-1</v>
          </cell>
          <cell r="Y348" t="str">
            <v>MICRO</v>
          </cell>
          <cell r="Z348" t="str">
            <v>NÃO</v>
          </cell>
          <cell r="AA348" t="str">
            <v>BT - 2Ø</v>
          </cell>
          <cell r="AB348" t="str">
            <v>Residencial</v>
          </cell>
          <cell r="AC348" t="str">
            <v>ORDEM FINALIZADA</v>
          </cell>
          <cell r="AD348" t="str">
            <v>-22.774166</v>
          </cell>
          <cell r="AE348" t="str">
            <v>-41.911944</v>
          </cell>
          <cell r="AF348" t="str">
            <v>NÃO</v>
          </cell>
          <cell r="AH348" t="str">
            <v>AUTO REM</v>
          </cell>
          <cell r="AI348" t="str">
            <v>1197369 - 100%</v>
          </cell>
          <cell r="AJ348" t="str">
            <v>26/08/2016</v>
          </cell>
          <cell r="AK348" t="str">
            <v>AGO</v>
          </cell>
          <cell r="AL348">
            <v>2016</v>
          </cell>
          <cell r="AM348" t="str">
            <v>BlueSol</v>
          </cell>
          <cell r="AO348" t="str">
            <v>Trinasolar - TSM-310 PC14</v>
          </cell>
          <cell r="AP348" t="str">
            <v>Fronius - GALVO 2.0-1</v>
          </cell>
          <cell r="AQ348">
            <v>1</v>
          </cell>
          <cell r="AR348" t="str">
            <v/>
          </cell>
          <cell r="AS348">
            <v>162</v>
          </cell>
          <cell r="AT348" t="str">
            <v>ART + Formulário de SA + Coordenadas Geográficas/PS + Lista de UCs - %</v>
          </cell>
          <cell r="AU348" t="str">
            <v>BUZ07</v>
          </cell>
          <cell r="AV348" t="str">
            <v>CF48965</v>
          </cell>
          <cell r="AW348">
            <v>113</v>
          </cell>
          <cell r="AX348" t="str">
            <v>3# PR 1kV 3x150(70)mm²CU</v>
          </cell>
          <cell r="AY348">
            <v>0.44700000000000001</v>
          </cell>
          <cell r="BA348" t="str">
            <v>3# COMP 185</v>
          </cell>
          <cell r="BB348">
            <v>4.0811844074337227</v>
          </cell>
        </row>
        <row r="349">
          <cell r="B349" t="str">
            <v>A016826893</v>
          </cell>
          <cell r="C349">
            <v>6297405</v>
          </cell>
          <cell r="D349" t="str">
            <v>DEMPISSOM MYRRHA VIEIRA</v>
          </cell>
          <cell r="E349">
            <v>1.5</v>
          </cell>
          <cell r="F349" t="str">
            <v>0</v>
          </cell>
          <cell r="G349">
            <v>42460</v>
          </cell>
          <cell r="H349" t="str">
            <v>MAR</v>
          </cell>
          <cell r="I349">
            <v>2016</v>
          </cell>
          <cell r="J349">
            <v>42461</v>
          </cell>
          <cell r="K349">
            <v>42461</v>
          </cell>
          <cell r="L349" t="str">
            <v>ABR</v>
          </cell>
          <cell r="M349">
            <v>2016</v>
          </cell>
          <cell r="N349" t="str">
            <v>-</v>
          </cell>
          <cell r="O349" t="str">
            <v>CONCLUÍDO</v>
          </cell>
          <cell r="P349">
            <v>18</v>
          </cell>
          <cell r="Q349">
            <v>25</v>
          </cell>
          <cell r="R349" t="str">
            <v>Mariana</v>
          </cell>
          <cell r="S349" t="str">
            <v>REPROVADO</v>
          </cell>
          <cell r="T349">
            <v>42479</v>
          </cell>
          <cell r="U349" t="str">
            <v>ABR</v>
          </cell>
          <cell r="V349">
            <v>2016</v>
          </cell>
          <cell r="W349" t="str">
            <v>MAGÉ</v>
          </cell>
          <cell r="X349" t="str">
            <v>NT-BR 010 R-1</v>
          </cell>
          <cell r="Y349" t="str">
            <v>MICRO</v>
          </cell>
          <cell r="Z349" t="str">
            <v>NÃO</v>
          </cell>
          <cell r="AA349" t="str">
            <v>BT - 2Ø</v>
          </cell>
          <cell r="AB349" t="str">
            <v>Residencial</v>
          </cell>
          <cell r="AC349" t="str">
            <v>ORDEM FINALIZADA</v>
          </cell>
          <cell r="AD349" t="str">
            <v>-22.683638</v>
          </cell>
          <cell r="AE349" t="str">
            <v>-43.269394</v>
          </cell>
          <cell r="AF349" t="str">
            <v>NÃO</v>
          </cell>
          <cell r="AJ349" t="str">
            <v>30/08/2016</v>
          </cell>
          <cell r="AK349" t="str">
            <v>AGO</v>
          </cell>
          <cell r="AL349">
            <v>2016</v>
          </cell>
          <cell r="AM349" t="str">
            <v>Demfe Engenharia</v>
          </cell>
          <cell r="AO349" t="str">
            <v>Quartech - CS6P-260</v>
          </cell>
          <cell r="AP349" t="str">
            <v>SMA - SIW300 M015</v>
          </cell>
          <cell r="AQ349">
            <v>1</v>
          </cell>
          <cell r="AR349" t="str">
            <v/>
          </cell>
          <cell r="AS349">
            <v>152</v>
          </cell>
          <cell r="AT349" t="str">
            <v>ART</v>
          </cell>
          <cell r="AU349" t="str">
            <v>CEL21</v>
          </cell>
          <cell r="AV349" t="str">
            <v>MG85064</v>
          </cell>
          <cell r="AW349">
            <v>75</v>
          </cell>
          <cell r="AX349" t="str">
            <v>3# PR 1kV 3x50(50)mm²AL</v>
          </cell>
          <cell r="AY349">
            <v>0.28210000000000002</v>
          </cell>
          <cell r="BA349" t="str">
            <v>3# CA 2 AWG</v>
          </cell>
          <cell r="BB349">
            <v>7.2777154693801904</v>
          </cell>
        </row>
        <row r="350">
          <cell r="B350" t="str">
            <v>A016841646</v>
          </cell>
          <cell r="C350">
            <v>2328974</v>
          </cell>
          <cell r="D350" t="str">
            <v>MARCIA VIEIRA CUNHA DE CARVALHO</v>
          </cell>
          <cell r="E350">
            <v>2.6</v>
          </cell>
          <cell r="F350">
            <v>2.6</v>
          </cell>
          <cell r="G350">
            <v>42461</v>
          </cell>
          <cell r="H350" t="str">
            <v>ABR</v>
          </cell>
          <cell r="I350">
            <v>2016</v>
          </cell>
          <cell r="J350">
            <v>42464</v>
          </cell>
          <cell r="K350">
            <v>42464</v>
          </cell>
          <cell r="L350" t="str">
            <v>ABR</v>
          </cell>
          <cell r="M350">
            <v>2016</v>
          </cell>
          <cell r="N350" t="str">
            <v>-</v>
          </cell>
          <cell r="O350" t="str">
            <v>CONCLUÍDO</v>
          </cell>
          <cell r="P350">
            <v>16</v>
          </cell>
          <cell r="Q350">
            <v>16</v>
          </cell>
          <cell r="R350" t="str">
            <v>Mariana</v>
          </cell>
          <cell r="S350" t="str">
            <v>APROVADO</v>
          </cell>
          <cell r="T350">
            <v>42480</v>
          </cell>
          <cell r="U350" t="str">
            <v>ABR</v>
          </cell>
          <cell r="V350">
            <v>2016</v>
          </cell>
          <cell r="W350" t="str">
            <v>PÁDUA</v>
          </cell>
          <cell r="X350" t="str">
            <v>NT-BR 010 R-1</v>
          </cell>
          <cell r="Y350" t="str">
            <v>MICRO</v>
          </cell>
          <cell r="Z350" t="str">
            <v>NÃO</v>
          </cell>
          <cell r="AA350" t="str">
            <v>BT - 2Ø</v>
          </cell>
          <cell r="AB350" t="str">
            <v>Residencial</v>
          </cell>
          <cell r="AC350" t="str">
            <v>ORDEM FINALIZADA</v>
          </cell>
          <cell r="AD350" t="str">
            <v>-21.623344</v>
          </cell>
          <cell r="AE350" t="str">
            <v>-42.109528</v>
          </cell>
          <cell r="AF350" t="str">
            <v>SIM</v>
          </cell>
          <cell r="AG350">
            <v>42514</v>
          </cell>
          <cell r="AH350" t="str">
            <v>AUTO REM</v>
          </cell>
          <cell r="AI350" t="str">
            <v>2328974 - 20% / 5824287 - 80%</v>
          </cell>
          <cell r="AJ350" t="str">
            <v>25/05/2016</v>
          </cell>
          <cell r="AK350" t="str">
            <v>MAI</v>
          </cell>
          <cell r="AL350">
            <v>2016</v>
          </cell>
          <cell r="AM350" t="str">
            <v>Enel Soluções</v>
          </cell>
          <cell r="AO350" t="str">
            <v>Jinko Solar - JKM260P-60</v>
          </cell>
          <cell r="AP350" t="str">
            <v>Fronius - Galvo 3.0-1</v>
          </cell>
          <cell r="AQ350">
            <v>1</v>
          </cell>
          <cell r="AR350" t="str">
            <v/>
          </cell>
          <cell r="AS350">
            <v>54</v>
          </cell>
          <cell r="AU350" t="str">
            <v>ITC01</v>
          </cell>
          <cell r="AV350" t="str">
            <v>PD96379</v>
          </cell>
          <cell r="AW350">
            <v>45</v>
          </cell>
          <cell r="AX350" t="str">
            <v>2# CA 2 AWG (CA 2 AWG)</v>
          </cell>
          <cell r="AY350">
            <v>0.54100000000000004</v>
          </cell>
          <cell r="BA350" t="str">
            <v>2# CA 4 AWG</v>
          </cell>
          <cell r="BB350">
            <v>181.81</v>
          </cell>
        </row>
        <row r="351">
          <cell r="B351" t="str">
            <v>A016874172</v>
          </cell>
          <cell r="C351">
            <v>5686715</v>
          </cell>
          <cell r="D351" t="str">
            <v>ODETE DO CARMO LACERDA</v>
          </cell>
          <cell r="F351" t="str">
            <v>0</v>
          </cell>
          <cell r="G351">
            <v>42466</v>
          </cell>
          <cell r="H351" t="str">
            <v>-</v>
          </cell>
          <cell r="I351" t="str">
            <v>-</v>
          </cell>
          <cell r="J351">
            <v>42466</v>
          </cell>
          <cell r="K351">
            <v>42466</v>
          </cell>
          <cell r="L351" t="str">
            <v>-</v>
          </cell>
          <cell r="M351" t="str">
            <v>-</v>
          </cell>
          <cell r="N351" t="str">
            <v>-</v>
          </cell>
          <cell r="O351" t="str">
            <v>CANCELADO</v>
          </cell>
          <cell r="P351" t="str">
            <v>-</v>
          </cell>
          <cell r="Q351" t="str">
            <v>-</v>
          </cell>
          <cell r="S351" t="str">
            <v>ING. INDEVIDO</v>
          </cell>
          <cell r="U351" t="str">
            <v>-</v>
          </cell>
          <cell r="V351" t="str">
            <v>-</v>
          </cell>
          <cell r="X351" t="str">
            <v>-</v>
          </cell>
          <cell r="Y351" t="str">
            <v>-</v>
          </cell>
          <cell r="AC351" t="str">
            <v>ORDEM FINALIZADA</v>
          </cell>
          <cell r="AD351" t="str">
            <v>-22.755047</v>
          </cell>
          <cell r="AE351" t="str">
            <v>-42.853664</v>
          </cell>
          <cell r="AF351" t="str">
            <v/>
          </cell>
          <cell r="AJ351" t="str">
            <v>11/04/2016</v>
          </cell>
          <cell r="AK351" t="str">
            <v>-</v>
          </cell>
          <cell r="AL351" t="str">
            <v>-</v>
          </cell>
          <cell r="AN351" t="str">
            <v>Ingresso Indevido - Outro processo</v>
          </cell>
          <cell r="AQ351" t="str">
            <v>-</v>
          </cell>
          <cell r="AR351" t="str">
            <v/>
          </cell>
          <cell r="AS351" t="str">
            <v>-</v>
          </cell>
          <cell r="AU351" t="str">
            <v>-</v>
          </cell>
          <cell r="AV351" t="str">
            <v>-</v>
          </cell>
          <cell r="AW351" t="str">
            <v>-</v>
          </cell>
          <cell r="AX351" t="str">
            <v>-</v>
          </cell>
          <cell r="AY351" t="str">
            <v>-</v>
          </cell>
          <cell r="BA351" t="str">
            <v>-</v>
          </cell>
          <cell r="BB351" t="str">
            <v>-</v>
          </cell>
        </row>
        <row r="352">
          <cell r="B352" t="str">
            <v>A015422720</v>
          </cell>
          <cell r="C352">
            <v>5649892</v>
          </cell>
          <cell r="D352" t="str">
            <v>MARCOS ROSSI</v>
          </cell>
          <cell r="E352">
            <v>3</v>
          </cell>
          <cell r="F352">
            <v>3</v>
          </cell>
          <cell r="G352">
            <v>42255</v>
          </cell>
          <cell r="H352" t="str">
            <v>SET</v>
          </cell>
          <cell r="I352">
            <v>2015</v>
          </cell>
          <cell r="J352">
            <v>42466</v>
          </cell>
          <cell r="K352">
            <v>42466</v>
          </cell>
          <cell r="L352" t="str">
            <v>ABR</v>
          </cell>
          <cell r="M352">
            <v>2016</v>
          </cell>
          <cell r="N352" t="str">
            <v>-</v>
          </cell>
          <cell r="O352" t="str">
            <v>CONCLUÍDO</v>
          </cell>
          <cell r="P352">
            <v>13</v>
          </cell>
          <cell r="Q352">
            <v>81</v>
          </cell>
          <cell r="R352" t="str">
            <v>Olney</v>
          </cell>
          <cell r="S352" t="str">
            <v>APROVADO</v>
          </cell>
          <cell r="T352">
            <v>42479</v>
          </cell>
          <cell r="U352" t="str">
            <v>ABR</v>
          </cell>
          <cell r="V352">
            <v>2016</v>
          </cell>
          <cell r="W352" t="str">
            <v>CABO FRIO</v>
          </cell>
          <cell r="X352" t="str">
            <v>NTD-010 R-0</v>
          </cell>
          <cell r="Y352" t="str">
            <v>MICRO</v>
          </cell>
          <cell r="Z352" t="str">
            <v>NÃO</v>
          </cell>
          <cell r="AA352" t="str">
            <v>BT - 3Ø</v>
          </cell>
          <cell r="AB352" t="str">
            <v>Residencial</v>
          </cell>
          <cell r="AC352" t="str">
            <v>ORDEM FINALIZADA</v>
          </cell>
          <cell r="AD352" t="str">
            <v>-22.755252</v>
          </cell>
          <cell r="AE352" t="str">
            <v>-41.892452</v>
          </cell>
          <cell r="AF352" t="str">
            <v>SIM</v>
          </cell>
          <cell r="AG352">
            <v>42550</v>
          </cell>
          <cell r="AH352" t="str">
            <v>AUTO</v>
          </cell>
          <cell r="AJ352" t="str">
            <v>01/07/2016</v>
          </cell>
          <cell r="AK352" t="str">
            <v>JUL</v>
          </cell>
          <cell r="AL352">
            <v>2016</v>
          </cell>
          <cell r="AM352" t="str">
            <v>Ivotec</v>
          </cell>
          <cell r="AO352" t="str">
            <v>ISTAR SOLAR - Is 4000p</v>
          </cell>
          <cell r="AP352" t="str">
            <v>ABB - PVI-3,0</v>
          </cell>
          <cell r="AQ352">
            <v>6</v>
          </cell>
          <cell r="AR352" t="str">
            <v/>
          </cell>
          <cell r="AS352">
            <v>297</v>
          </cell>
          <cell r="AU352" t="str">
            <v>BUZ02</v>
          </cell>
          <cell r="AV352" t="str">
            <v>CF49978</v>
          </cell>
          <cell r="AW352">
            <v>113</v>
          </cell>
          <cell r="AX352" t="str">
            <v>3# PR 1kV 3x95(50)mm²AL</v>
          </cell>
          <cell r="AY352">
            <v>0.3881</v>
          </cell>
          <cell r="BA352" t="str">
            <v>3# COMP 185</v>
          </cell>
          <cell r="BB352">
            <v>4.0321051649656363</v>
          </cell>
        </row>
        <row r="353">
          <cell r="B353" t="str">
            <v>A016859936</v>
          </cell>
          <cell r="C353">
            <v>3253693</v>
          </cell>
          <cell r="D353" t="str">
            <v>JOSE DE OLIVEIRA BASTOS NETO</v>
          </cell>
          <cell r="E353">
            <v>2.34</v>
          </cell>
          <cell r="F353" t="str">
            <v>0</v>
          </cell>
          <cell r="G353">
            <v>42465</v>
          </cell>
          <cell r="H353" t="str">
            <v>ABR</v>
          </cell>
          <cell r="I353">
            <v>2016</v>
          </cell>
          <cell r="J353">
            <v>42466</v>
          </cell>
          <cell r="K353">
            <v>42466</v>
          </cell>
          <cell r="L353" t="str">
            <v>ABR</v>
          </cell>
          <cell r="M353">
            <v>2016</v>
          </cell>
          <cell r="N353" t="str">
            <v>-</v>
          </cell>
          <cell r="O353" t="str">
            <v>CANCELADO</v>
          </cell>
          <cell r="P353">
            <v>14</v>
          </cell>
          <cell r="Q353">
            <v>21</v>
          </cell>
          <cell r="R353" t="str">
            <v>Mariana</v>
          </cell>
          <cell r="S353" t="str">
            <v>REPROVADO</v>
          </cell>
          <cell r="T353">
            <v>42480</v>
          </cell>
          <cell r="U353" t="str">
            <v>ABR</v>
          </cell>
          <cell r="V353">
            <v>2016</v>
          </cell>
          <cell r="W353" t="str">
            <v>MACAÉ</v>
          </cell>
          <cell r="X353" t="str">
            <v>NT-BR 010 R-1</v>
          </cell>
          <cell r="Y353" t="str">
            <v>MICRO</v>
          </cell>
          <cell r="Z353" t="str">
            <v>NÃO</v>
          </cell>
          <cell r="AA353" t="str">
            <v>BT - 3Ø</v>
          </cell>
          <cell r="AB353" t="str">
            <v>Residencial</v>
          </cell>
          <cell r="AC353" t="str">
            <v>ORDEM FINALIZADA</v>
          </cell>
          <cell r="AD353" t="str">
            <v>-22.857276</v>
          </cell>
          <cell r="AE353" t="str">
            <v>-43.003742</v>
          </cell>
          <cell r="AF353" t="str">
            <v>NÃO</v>
          </cell>
          <cell r="AJ353">
            <v>42754</v>
          </cell>
          <cell r="AK353" t="str">
            <v>JAN</v>
          </cell>
          <cell r="AL353">
            <v>2017</v>
          </cell>
          <cell r="AM353" t="str">
            <v>Célula Energia</v>
          </cell>
          <cell r="AQ353">
            <v>1</v>
          </cell>
          <cell r="AR353" t="str">
            <v/>
          </cell>
          <cell r="AS353">
            <v>289</v>
          </cell>
          <cell r="AT353" t="str">
            <v>ART + Formulário de SA + Diagrama/Projeto + Coordenadas Geográficas/PS</v>
          </cell>
          <cell r="AU353" t="str">
            <v>NSA02</v>
          </cell>
          <cell r="AV353" t="str">
            <v>MC22786</v>
          </cell>
          <cell r="AW353">
            <v>75</v>
          </cell>
          <cell r="AX353" t="str">
            <v>3# BT SDE</v>
          </cell>
          <cell r="AY353">
            <v>2E-3</v>
          </cell>
          <cell r="BA353" t="str">
            <v>3# CU 35 mm²</v>
          </cell>
          <cell r="BB353">
            <v>4.88</v>
          </cell>
        </row>
        <row r="354">
          <cell r="B354" t="str">
            <v>A016682839</v>
          </cell>
          <cell r="C354">
            <v>4545729</v>
          </cell>
          <cell r="D354" t="str">
            <v>RICARDO DE MELLO BRUM</v>
          </cell>
          <cell r="E354">
            <v>5</v>
          </cell>
          <cell r="F354">
            <v>5</v>
          </cell>
          <cell r="G354">
            <v>42438</v>
          </cell>
          <cell r="H354" t="str">
            <v>MAR</v>
          </cell>
          <cell r="I354">
            <v>2016</v>
          </cell>
          <cell r="J354">
            <v>42466</v>
          </cell>
          <cell r="K354">
            <v>42466</v>
          </cell>
          <cell r="L354" t="str">
            <v>ABR</v>
          </cell>
          <cell r="M354">
            <v>2016</v>
          </cell>
          <cell r="N354" t="str">
            <v>-</v>
          </cell>
          <cell r="O354" t="str">
            <v>CONCLUÍDO</v>
          </cell>
          <cell r="P354">
            <v>14</v>
          </cell>
          <cell r="Q354">
            <v>36</v>
          </cell>
          <cell r="R354" t="str">
            <v>Olney</v>
          </cell>
          <cell r="S354" t="str">
            <v>APROVADO</v>
          </cell>
          <cell r="T354">
            <v>42480</v>
          </cell>
          <cell r="U354" t="str">
            <v>ABR</v>
          </cell>
          <cell r="V354">
            <v>2016</v>
          </cell>
          <cell r="W354" t="str">
            <v>MAGÉ</v>
          </cell>
          <cell r="X354" t="str">
            <v>NT-BR 010 R-1</v>
          </cell>
          <cell r="Y354" t="str">
            <v>MICRO</v>
          </cell>
          <cell r="Z354" t="str">
            <v>NÃO</v>
          </cell>
          <cell r="AA354" t="str">
            <v>BT - 3Ø</v>
          </cell>
          <cell r="AB354" t="str">
            <v>Residencial</v>
          </cell>
          <cell r="AC354" t="str">
            <v>ORDEM FINALIZADA</v>
          </cell>
          <cell r="AD354" t="str">
            <v>-22.880908</v>
          </cell>
          <cell r="AE354" t="str">
            <v>-42.012711</v>
          </cell>
          <cell r="AF354" t="str">
            <v>SIM</v>
          </cell>
          <cell r="AG354">
            <v>42640</v>
          </cell>
          <cell r="AJ354">
            <v>42641</v>
          </cell>
          <cell r="AK354" t="str">
            <v>SET</v>
          </cell>
          <cell r="AL354">
            <v>2016</v>
          </cell>
          <cell r="AM354" t="str">
            <v>Centro Novas Energias</v>
          </cell>
          <cell r="AQ354">
            <v>2</v>
          </cell>
          <cell r="AR354" t="str">
            <v/>
          </cell>
          <cell r="AS354">
            <v>203</v>
          </cell>
          <cell r="AU354" t="str">
            <v>SCS05</v>
          </cell>
          <cell r="AV354" t="str">
            <v>G102450</v>
          </cell>
          <cell r="AW354">
            <v>75</v>
          </cell>
          <cell r="AX354" t="str">
            <v>PR 1KV 3X95(50)MM²ALCPEXT</v>
          </cell>
          <cell r="AY354">
            <v>0.23400000000000001</v>
          </cell>
          <cell r="BA354" t="str">
            <v>3# CA 2 AWG</v>
          </cell>
          <cell r="BB354">
            <v>1.91</v>
          </cell>
        </row>
        <row r="355">
          <cell r="B355" t="str">
            <v>A016885050</v>
          </cell>
          <cell r="C355">
            <v>654304</v>
          </cell>
          <cell r="D355" t="str">
            <v>JULIO NUNES DA MOTA</v>
          </cell>
          <cell r="E355">
            <v>1.3</v>
          </cell>
          <cell r="F355" t="str">
            <v>0</v>
          </cell>
          <cell r="G355">
            <v>42471</v>
          </cell>
          <cell r="H355" t="str">
            <v>ABR</v>
          </cell>
          <cell r="I355">
            <v>2016</v>
          </cell>
          <cell r="J355">
            <v>42471</v>
          </cell>
          <cell r="K355">
            <v>42471</v>
          </cell>
          <cell r="L355" t="str">
            <v>ABR</v>
          </cell>
          <cell r="M355">
            <v>2016</v>
          </cell>
          <cell r="N355" t="str">
            <v>-</v>
          </cell>
          <cell r="O355" t="str">
            <v>CONCLUÍDO</v>
          </cell>
          <cell r="P355">
            <v>15</v>
          </cell>
          <cell r="Q355">
            <v>22</v>
          </cell>
          <cell r="R355" t="str">
            <v>Mariana</v>
          </cell>
          <cell r="S355" t="str">
            <v>REPROVADO</v>
          </cell>
          <cell r="T355">
            <v>42486</v>
          </cell>
          <cell r="U355" t="str">
            <v>ABR</v>
          </cell>
          <cell r="V355">
            <v>2016</v>
          </cell>
          <cell r="W355" t="str">
            <v>CABO FRIO</v>
          </cell>
          <cell r="X355" t="str">
            <v>NT-BR 010 R-1</v>
          </cell>
          <cell r="Y355" t="str">
            <v>MICRO</v>
          </cell>
          <cell r="Z355" t="str">
            <v>NÃO</v>
          </cell>
          <cell r="AA355" t="str">
            <v>BT - 3Ø</v>
          </cell>
          <cell r="AB355" t="str">
            <v>Residencial</v>
          </cell>
          <cell r="AC355" t="str">
            <v>ORDEM FINALIZADA</v>
          </cell>
          <cell r="AD355" t="str">
            <v>-22.828357</v>
          </cell>
          <cell r="AE355" t="str">
            <v>-42.973778</v>
          </cell>
          <cell r="AF355" t="str">
            <v>NÃO</v>
          </cell>
          <cell r="AH355" t="str">
            <v>AUTO</v>
          </cell>
          <cell r="AJ355" t="str">
            <v>03/06/2016</v>
          </cell>
          <cell r="AK355" t="str">
            <v>JUN</v>
          </cell>
          <cell r="AL355">
            <v>2016</v>
          </cell>
          <cell r="AM355" t="str">
            <v>Krasner</v>
          </cell>
          <cell r="AO355" t="str">
            <v xml:space="preserve">CANADIAN - </v>
          </cell>
          <cell r="AP355" t="str">
            <v xml:space="preserve">PHB - </v>
          </cell>
          <cell r="AQ355">
            <v>1</v>
          </cell>
          <cell r="AR355" t="str">
            <v/>
          </cell>
          <cell r="AS355">
            <v>53</v>
          </cell>
          <cell r="AT355" t="str">
            <v>ART + Formulário de SA</v>
          </cell>
          <cell r="AU355" t="str">
            <v>ARA03</v>
          </cell>
          <cell r="AV355" t="str">
            <v>AR40464</v>
          </cell>
          <cell r="AW355">
            <v>75</v>
          </cell>
          <cell r="AX355" t="str">
            <v>3# PR 1kV 3x35(35)mm²AL</v>
          </cell>
          <cell r="AY355">
            <v>0.29710000000000003</v>
          </cell>
          <cell r="BA355" t="str">
            <v>3# CU 35 mm²</v>
          </cell>
          <cell r="BB355">
            <v>1.78</v>
          </cell>
        </row>
        <row r="356">
          <cell r="B356" t="str">
            <v>A016887258</v>
          </cell>
          <cell r="C356">
            <v>3508869</v>
          </cell>
          <cell r="D356" t="str">
            <v>J FERREIRA DE PAULA SORVETERIA ME</v>
          </cell>
          <cell r="E356">
            <v>10.199999999999999</v>
          </cell>
          <cell r="F356" t="str">
            <v>0</v>
          </cell>
          <cell r="G356">
            <v>42471</v>
          </cell>
          <cell r="H356" t="str">
            <v>ABR</v>
          </cell>
          <cell r="I356">
            <v>2016</v>
          </cell>
          <cell r="J356">
            <v>42471</v>
          </cell>
          <cell r="K356">
            <v>42471</v>
          </cell>
          <cell r="L356" t="str">
            <v>ABR</v>
          </cell>
          <cell r="M356">
            <v>2016</v>
          </cell>
          <cell r="N356" t="str">
            <v>-</v>
          </cell>
          <cell r="O356" t="str">
            <v>CONCLUÍDO</v>
          </cell>
          <cell r="P356">
            <v>15</v>
          </cell>
          <cell r="Q356">
            <v>22</v>
          </cell>
          <cell r="R356" t="str">
            <v>Mariana</v>
          </cell>
          <cell r="S356" t="str">
            <v>REPROVADO</v>
          </cell>
          <cell r="T356">
            <v>42486</v>
          </cell>
          <cell r="U356" t="str">
            <v>ABR</v>
          </cell>
          <cell r="V356">
            <v>2016</v>
          </cell>
          <cell r="W356" t="str">
            <v>ITAPERUNA</v>
          </cell>
          <cell r="X356" t="str">
            <v>NT-BR 010 R-1</v>
          </cell>
          <cell r="Y356" t="str">
            <v>MICRO</v>
          </cell>
          <cell r="Z356" t="str">
            <v>NÃO</v>
          </cell>
          <cell r="AA356" t="str">
            <v>BT - 3Ø</v>
          </cell>
          <cell r="AB356" t="str">
            <v>Comercial</v>
          </cell>
          <cell r="AC356" t="str">
            <v>ORDEM FINALIZADA</v>
          </cell>
          <cell r="AD356" t="str">
            <v>-21.202061</v>
          </cell>
          <cell r="AE356" t="str">
            <v>-41.890540</v>
          </cell>
          <cell r="AF356" t="str">
            <v>NÃO</v>
          </cell>
          <cell r="AH356" t="str">
            <v>AUTO</v>
          </cell>
          <cell r="AJ356" t="str">
            <v>13/06/2016</v>
          </cell>
          <cell r="AK356" t="str">
            <v>JUN</v>
          </cell>
          <cell r="AL356">
            <v>2016</v>
          </cell>
          <cell r="AM356" t="str">
            <v>Antonio C Pinto</v>
          </cell>
          <cell r="AO356" t="str">
            <v xml:space="preserve">Canadian - </v>
          </cell>
          <cell r="AP356" t="str">
            <v xml:space="preserve">ABB - </v>
          </cell>
          <cell r="AQ356">
            <v>1</v>
          </cell>
          <cell r="AR356" t="str">
            <v/>
          </cell>
          <cell r="AS356">
            <v>63</v>
          </cell>
          <cell r="AT356" t="str">
            <v>ART + Diagrama/Projeto</v>
          </cell>
          <cell r="AU356" t="str">
            <v>ITR07</v>
          </cell>
          <cell r="AV356" t="str">
            <v>IT10517</v>
          </cell>
          <cell r="AW356">
            <v>75</v>
          </cell>
          <cell r="AX356" t="str">
            <v>3# CA 1/0 AWG (CA 2 AWG)</v>
          </cell>
          <cell r="AY356">
            <v>0.43710000000000004</v>
          </cell>
          <cell r="BA356" t="str">
            <v>3# CA 4 AWG</v>
          </cell>
          <cell r="BB356">
            <v>68.150000000000006</v>
          </cell>
        </row>
        <row r="357">
          <cell r="B357" t="str">
            <v>A016524340</v>
          </cell>
          <cell r="C357">
            <v>3003477</v>
          </cell>
          <cell r="D357" t="str">
            <v>CARLOS HENRIQUE RODRIGUES ALVES</v>
          </cell>
          <cell r="E357">
            <v>3</v>
          </cell>
          <cell r="F357">
            <v>3</v>
          </cell>
          <cell r="G357">
            <v>42417</v>
          </cell>
          <cell r="H357" t="str">
            <v>FEV</v>
          </cell>
          <cell r="I357">
            <v>2016</v>
          </cell>
          <cell r="J357">
            <v>42471</v>
          </cell>
          <cell r="K357">
            <v>42471</v>
          </cell>
          <cell r="L357" t="str">
            <v>ABR</v>
          </cell>
          <cell r="M357">
            <v>2016</v>
          </cell>
          <cell r="N357" t="str">
            <v>-</v>
          </cell>
          <cell r="O357" t="str">
            <v>CONCLUÍDO</v>
          </cell>
          <cell r="P357">
            <v>15</v>
          </cell>
          <cell r="Q357">
            <v>39</v>
          </cell>
          <cell r="R357" t="str">
            <v>Olney</v>
          </cell>
          <cell r="S357" t="str">
            <v>APROVADO</v>
          </cell>
          <cell r="T357">
            <v>42486</v>
          </cell>
          <cell r="U357" t="str">
            <v>ABR</v>
          </cell>
          <cell r="V357">
            <v>2016</v>
          </cell>
          <cell r="W357" t="str">
            <v>SÃO GONÇALO</v>
          </cell>
          <cell r="X357" t="str">
            <v>NT-BR 010 R-0</v>
          </cell>
          <cell r="Y357" t="str">
            <v>MICRO</v>
          </cell>
          <cell r="Z357" t="str">
            <v>NÃO</v>
          </cell>
          <cell r="AA357" t="str">
            <v>BT - 3Ø</v>
          </cell>
          <cell r="AB357" t="str">
            <v>Residencial</v>
          </cell>
          <cell r="AC357" t="str">
            <v>ORDEM FINALIZADA</v>
          </cell>
          <cell r="AD357" t="str">
            <v>-22.433677</v>
          </cell>
          <cell r="AE357" t="str">
            <v xml:space="preserve"> -41.864411</v>
          </cell>
          <cell r="AF357" t="str">
            <v>SIM</v>
          </cell>
          <cell r="AG357">
            <v>42601</v>
          </cell>
          <cell r="AJ357" t="str">
            <v>22/08/2016</v>
          </cell>
          <cell r="AK357" t="str">
            <v>AGO</v>
          </cell>
          <cell r="AL357">
            <v>2016</v>
          </cell>
          <cell r="AM357" t="str">
            <v>RCA Tec</v>
          </cell>
          <cell r="AO357" t="str">
            <v>Risen - SYP250</v>
          </cell>
          <cell r="AP357" t="str">
            <v>B&amp;B - SF BB POWER 3000 TL</v>
          </cell>
          <cell r="AQ357">
            <v>2</v>
          </cell>
          <cell r="AR357" t="str">
            <v/>
          </cell>
          <cell r="AS357">
            <v>187</v>
          </cell>
          <cell r="AU357" t="str">
            <v>ITB01</v>
          </cell>
          <cell r="AV357" t="str">
            <v>SG03340</v>
          </cell>
          <cell r="AW357">
            <v>113</v>
          </cell>
          <cell r="AX357" t="str">
            <v>3# PR 1kV 3x50(50)mm²AL</v>
          </cell>
          <cell r="AY357">
            <v>0.5181</v>
          </cell>
          <cell r="BA357" t="str">
            <v>3# CA 2 AWG</v>
          </cell>
          <cell r="BB357">
            <v>6.31</v>
          </cell>
        </row>
        <row r="358">
          <cell r="B358" t="str">
            <v>A016892764</v>
          </cell>
          <cell r="C358">
            <v>3573250</v>
          </cell>
          <cell r="D358" t="str">
            <v>WILLIAM FARIA DE OLIVEIRA</v>
          </cell>
          <cell r="E358">
            <v>2.8</v>
          </cell>
          <cell r="F358" t="str">
            <v>0</v>
          </cell>
          <cell r="G358">
            <v>42468</v>
          </cell>
          <cell r="H358" t="str">
            <v>ABR</v>
          </cell>
          <cell r="I358">
            <v>2016</v>
          </cell>
          <cell r="J358">
            <v>42471</v>
          </cell>
          <cell r="K358">
            <v>42471</v>
          </cell>
          <cell r="L358" t="str">
            <v>ABR</v>
          </cell>
          <cell r="M358">
            <v>2016</v>
          </cell>
          <cell r="N358" t="str">
            <v>-</v>
          </cell>
          <cell r="O358" t="str">
            <v>CONCLUÍDO</v>
          </cell>
          <cell r="P358">
            <v>15</v>
          </cell>
          <cell r="Q358">
            <v>27</v>
          </cell>
          <cell r="R358" t="str">
            <v>Mariana</v>
          </cell>
          <cell r="S358" t="str">
            <v>REPROVADO</v>
          </cell>
          <cell r="T358">
            <v>42486</v>
          </cell>
          <cell r="U358" t="str">
            <v>ABR</v>
          </cell>
          <cell r="V358">
            <v>2016</v>
          </cell>
          <cell r="W358" t="str">
            <v>NITERÓI</v>
          </cell>
          <cell r="X358" t="str">
            <v>NT-BR 010 R-1</v>
          </cell>
          <cell r="Y358" t="str">
            <v>MICRO</v>
          </cell>
          <cell r="Z358" t="str">
            <v>NÃO</v>
          </cell>
          <cell r="AA358" t="str">
            <v>BT - 3Ø</v>
          </cell>
          <cell r="AB358" t="str">
            <v>Residencial</v>
          </cell>
          <cell r="AC358" t="str">
            <v>ORDEM FINALIZADA</v>
          </cell>
          <cell r="AD358" t="str">
            <v>-22.893392</v>
          </cell>
          <cell r="AE358" t="str">
            <v>-42.818526</v>
          </cell>
          <cell r="AF358" t="str">
            <v>NÃO</v>
          </cell>
          <cell r="AJ358" t="str">
            <v>19/08/2016</v>
          </cell>
          <cell r="AK358" t="str">
            <v>AGO</v>
          </cell>
          <cell r="AL358">
            <v>2016</v>
          </cell>
          <cell r="AM358" t="str">
            <v>Neo Solar</v>
          </cell>
          <cell r="AO358" t="str">
            <v>Canadian - CS6P-255P</v>
          </cell>
          <cell r="AP358" t="str">
            <v>Fronius - Galvo 2.5-1</v>
          </cell>
          <cell r="AQ358">
            <v>1</v>
          </cell>
          <cell r="AR358" t="str">
            <v/>
          </cell>
          <cell r="AS358">
            <v>133</v>
          </cell>
          <cell r="AT358" t="str">
            <v>ART + Diagrama/Projeto + Coordenadas Geográficas/PS</v>
          </cell>
          <cell r="AU358" t="str">
            <v>MAR07</v>
          </cell>
          <cell r="AV358" t="str">
            <v>NI17441</v>
          </cell>
          <cell r="AW358">
            <v>15</v>
          </cell>
          <cell r="AX358" t="str">
            <v>PR 1kV 3x50(50)mm²AL</v>
          </cell>
          <cell r="AY358">
            <v>0.35910000000000003</v>
          </cell>
          <cell r="BA358" t="str">
            <v>3# CA 2 AWG</v>
          </cell>
          <cell r="BB358">
            <v>2.99</v>
          </cell>
        </row>
        <row r="359">
          <cell r="B359" t="str">
            <v>A016602072</v>
          </cell>
          <cell r="C359">
            <v>679601</v>
          </cell>
          <cell r="D359" t="str">
            <v>BRAULIO JOSE TANUS BRAS</v>
          </cell>
          <cell r="E359">
            <v>20.399999999999999</v>
          </cell>
          <cell r="F359" t="str">
            <v>0</v>
          </cell>
          <cell r="G359">
            <v>42426</v>
          </cell>
          <cell r="H359" t="str">
            <v>FEV</v>
          </cell>
          <cell r="I359">
            <v>2016</v>
          </cell>
          <cell r="J359">
            <v>42472</v>
          </cell>
          <cell r="K359">
            <v>42472</v>
          </cell>
          <cell r="L359" t="str">
            <v>ABR</v>
          </cell>
          <cell r="M359">
            <v>2016</v>
          </cell>
          <cell r="N359" t="str">
            <v>-</v>
          </cell>
          <cell r="O359" t="str">
            <v>CONCLUÍDO</v>
          </cell>
          <cell r="P359">
            <v>14</v>
          </cell>
          <cell r="Q359">
            <v>48</v>
          </cell>
          <cell r="R359" t="str">
            <v>Olney</v>
          </cell>
          <cell r="S359" t="str">
            <v>REPROVADO</v>
          </cell>
          <cell r="T359">
            <v>42486</v>
          </cell>
          <cell r="U359" t="str">
            <v>ABR</v>
          </cell>
          <cell r="V359">
            <v>2016</v>
          </cell>
          <cell r="W359" t="str">
            <v>ITAPERUNA</v>
          </cell>
          <cell r="X359" t="str">
            <v>NT-BR 010 R-0</v>
          </cell>
          <cell r="Y359" t="str">
            <v>MICRO</v>
          </cell>
          <cell r="Z359" t="str">
            <v>NÃO</v>
          </cell>
          <cell r="AA359" t="str">
            <v>BT - 3Ø</v>
          </cell>
          <cell r="AB359" t="str">
            <v>Rural</v>
          </cell>
          <cell r="AC359" t="str">
            <v>ORDEM FINALIZADA</v>
          </cell>
          <cell r="AD359" t="str">
            <v>-20.977366</v>
          </cell>
          <cell r="AE359" t="str">
            <v>-42.018117</v>
          </cell>
          <cell r="AF359" t="str">
            <v>NÃO</v>
          </cell>
          <cell r="AH359" t="str">
            <v>AUTO</v>
          </cell>
          <cell r="AJ359" t="str">
            <v>28/06/2016</v>
          </cell>
          <cell r="AK359" t="str">
            <v>JUN</v>
          </cell>
          <cell r="AL359">
            <v>2016</v>
          </cell>
          <cell r="AM359" t="str">
            <v>Antonio C Pinto</v>
          </cell>
          <cell r="AO359" t="str">
            <v>CANADIAN - CS6P-255Wp</v>
          </cell>
          <cell r="AP359" t="str">
            <v>PHB - PHB20K-DT</v>
          </cell>
          <cell r="AQ359">
            <v>2</v>
          </cell>
          <cell r="AR359" t="str">
            <v/>
          </cell>
          <cell r="AS359">
            <v>123</v>
          </cell>
          <cell r="AT359" t="str">
            <v>ART</v>
          </cell>
          <cell r="AU359" t="str">
            <v>NAT01</v>
          </cell>
          <cell r="AV359" t="str">
            <v>IT12844</v>
          </cell>
          <cell r="AW359">
            <v>45</v>
          </cell>
          <cell r="AX359" t="str">
            <v>3# BT SDE</v>
          </cell>
          <cell r="AY359">
            <v>1.1000000000000001E-3</v>
          </cell>
          <cell r="BA359" t="str">
            <v>1# CAA 4 AWG (CAA 4 AWG)</v>
          </cell>
          <cell r="BB359">
            <v>97.7</v>
          </cell>
        </row>
        <row r="360">
          <cell r="B360" t="str">
            <v>A016698358</v>
          </cell>
          <cell r="C360">
            <v>4610430</v>
          </cell>
          <cell r="D360" t="str">
            <v>ROGERIO DO NASCIMENTO RANGEL</v>
          </cell>
          <cell r="E360">
            <v>2.6</v>
          </cell>
          <cell r="F360">
            <v>2.6</v>
          </cell>
          <cell r="G360">
            <v>42440</v>
          </cell>
          <cell r="H360" t="str">
            <v>MAR</v>
          </cell>
          <cell r="I360">
            <v>2016</v>
          </cell>
          <cell r="J360">
            <v>42472</v>
          </cell>
          <cell r="K360">
            <v>42472</v>
          </cell>
          <cell r="L360" t="str">
            <v>ABR</v>
          </cell>
          <cell r="M360">
            <v>2016</v>
          </cell>
          <cell r="N360" t="str">
            <v>-</v>
          </cell>
          <cell r="O360" t="str">
            <v>CONCLUÍDO</v>
          </cell>
          <cell r="P360">
            <v>14</v>
          </cell>
          <cell r="Q360">
            <v>37</v>
          </cell>
          <cell r="R360" t="str">
            <v>Olney</v>
          </cell>
          <cell r="S360" t="str">
            <v>APROVADO</v>
          </cell>
          <cell r="T360">
            <v>42486</v>
          </cell>
          <cell r="U360" t="str">
            <v>ABR</v>
          </cell>
          <cell r="V360">
            <v>2016</v>
          </cell>
          <cell r="W360" t="str">
            <v>NITERÓI</v>
          </cell>
          <cell r="X360" t="str">
            <v>NT-BR 010 R-1</v>
          </cell>
          <cell r="Y360" t="str">
            <v>MICRO</v>
          </cell>
          <cell r="Z360" t="str">
            <v>NÃO</v>
          </cell>
          <cell r="AA360" t="str">
            <v>BT - 2Ø</v>
          </cell>
          <cell r="AB360" t="str">
            <v>Residencial</v>
          </cell>
          <cell r="AC360" t="str">
            <v>ORDEM FINALIZADA</v>
          </cell>
          <cell r="AD360" t="str">
            <v>-22.920335</v>
          </cell>
          <cell r="AE360" t="str">
            <v>-42.930774</v>
          </cell>
          <cell r="AF360" t="str">
            <v>SIM</v>
          </cell>
          <cell r="AG360">
            <v>42513</v>
          </cell>
          <cell r="AH360" t="str">
            <v>AUTO</v>
          </cell>
          <cell r="AJ360" t="str">
            <v>23/05/2016</v>
          </cell>
          <cell r="AK360" t="str">
            <v>MAI</v>
          </cell>
          <cell r="AL360">
            <v>2016</v>
          </cell>
          <cell r="AM360" t="str">
            <v>Sincronia Engenharia</v>
          </cell>
          <cell r="AO360" t="str">
            <v>Canadian Solar - CS6P-260P</v>
          </cell>
          <cell r="AP360" t="str">
            <v>Fronius - GALVO 2.5-1</v>
          </cell>
          <cell r="AQ360">
            <v>2</v>
          </cell>
          <cell r="AR360" t="str">
            <v/>
          </cell>
          <cell r="AS360">
            <v>73</v>
          </cell>
          <cell r="AU360" t="str">
            <v>INO04</v>
          </cell>
          <cell r="AV360" t="str">
            <v>N700942</v>
          </cell>
          <cell r="AW360">
            <v>30</v>
          </cell>
          <cell r="AX360" t="str">
            <v>3# PR 1kV 3x50(50)mm²AL</v>
          </cell>
          <cell r="AY360">
            <v>0.2351</v>
          </cell>
          <cell r="BA360" t="str">
            <v>3# CA 2 AWG</v>
          </cell>
          <cell r="BB360">
            <v>17.829999999999998</v>
          </cell>
        </row>
        <row r="361">
          <cell r="B361" t="str">
            <v>A016908279</v>
          </cell>
          <cell r="C361">
            <v>4746783</v>
          </cell>
          <cell r="D361" t="str">
            <v>ELZA MONTEIRO STILLE</v>
          </cell>
          <cell r="E361">
            <v>2.08</v>
          </cell>
          <cell r="F361">
            <v>2.08</v>
          </cell>
          <cell r="G361">
            <v>42472</v>
          </cell>
          <cell r="H361" t="str">
            <v>ABR</v>
          </cell>
          <cell r="I361">
            <v>2016</v>
          </cell>
          <cell r="J361">
            <v>42472</v>
          </cell>
          <cell r="K361">
            <v>42472</v>
          </cell>
          <cell r="L361" t="str">
            <v>ABR</v>
          </cell>
          <cell r="M361">
            <v>2016</v>
          </cell>
          <cell r="N361" t="str">
            <v>-</v>
          </cell>
          <cell r="O361" t="str">
            <v>CONCLUÍDO</v>
          </cell>
          <cell r="P361">
            <v>14</v>
          </cell>
          <cell r="Q361">
            <v>14</v>
          </cell>
          <cell r="R361" t="str">
            <v>Mariana</v>
          </cell>
          <cell r="S361" t="str">
            <v>APROVADO</v>
          </cell>
          <cell r="T361">
            <v>42486</v>
          </cell>
          <cell r="U361" t="str">
            <v>ABR</v>
          </cell>
          <cell r="V361">
            <v>2016</v>
          </cell>
          <cell r="W361" t="str">
            <v>NITERÓI</v>
          </cell>
          <cell r="X361" t="str">
            <v>NT-BR 010 R-1</v>
          </cell>
          <cell r="Y361" t="str">
            <v>MICRO</v>
          </cell>
          <cell r="Z361" t="str">
            <v>NÃO</v>
          </cell>
          <cell r="AA361" t="str">
            <v>BT - 3Ø</v>
          </cell>
          <cell r="AB361" t="str">
            <v>Residencial</v>
          </cell>
          <cell r="AC361" t="str">
            <v>ORDEM FINALIZADA</v>
          </cell>
          <cell r="AD361" t="str">
            <v>-22.889676</v>
          </cell>
          <cell r="AE361" t="str">
            <v xml:space="preserve"> -43.024265</v>
          </cell>
          <cell r="AF361" t="str">
            <v>SIM</v>
          </cell>
          <cell r="AG361">
            <v>42523</v>
          </cell>
          <cell r="AH361" t="str">
            <v>AUTO</v>
          </cell>
          <cell r="AJ361" t="str">
            <v>06/06/2016</v>
          </cell>
          <cell r="AK361" t="str">
            <v>JUN</v>
          </cell>
          <cell r="AL361">
            <v>2016</v>
          </cell>
          <cell r="AM361" t="str">
            <v>Enel Soluções</v>
          </cell>
          <cell r="AO361" t="str">
            <v xml:space="preserve">JINKO SOLAR - </v>
          </cell>
          <cell r="AP361" t="str">
            <v xml:space="preserve">FRONIUS - </v>
          </cell>
          <cell r="AQ361">
            <v>1</v>
          </cell>
          <cell r="AR361" t="str">
            <v/>
          </cell>
          <cell r="AS361">
            <v>55</v>
          </cell>
          <cell r="AU361" t="str">
            <v>ZSL01</v>
          </cell>
          <cell r="AV361" t="str">
            <v>NI34429</v>
          </cell>
          <cell r="AW361">
            <v>45</v>
          </cell>
          <cell r="AX361" t="str">
            <v>3# CU 16-1 FIO (CU 16-1 FIO)</v>
          </cell>
          <cell r="AY361">
            <v>0.44</v>
          </cell>
          <cell r="BA361" t="str">
            <v>3# CA 2 AWG</v>
          </cell>
          <cell r="BB361">
            <v>9.0030962383457762</v>
          </cell>
        </row>
        <row r="362">
          <cell r="B362" t="str">
            <v>A016908431</v>
          </cell>
          <cell r="C362">
            <v>5895798</v>
          </cell>
          <cell r="D362" t="str">
            <v>LUCIANO LIMA MUNHOZ</v>
          </cell>
          <cell r="E362">
            <v>3.12</v>
          </cell>
          <cell r="F362">
            <v>3.12</v>
          </cell>
          <cell r="G362">
            <v>42472</v>
          </cell>
          <cell r="H362" t="str">
            <v>ABR</v>
          </cell>
          <cell r="I362">
            <v>2016</v>
          </cell>
          <cell r="J362">
            <v>42472</v>
          </cell>
          <cell r="K362">
            <v>42472</v>
          </cell>
          <cell r="L362" t="str">
            <v>ABR</v>
          </cell>
          <cell r="M362">
            <v>2016</v>
          </cell>
          <cell r="N362" t="str">
            <v>-</v>
          </cell>
          <cell r="O362" t="str">
            <v>CONCLUÍDO</v>
          </cell>
          <cell r="P362">
            <v>15</v>
          </cell>
          <cell r="Q362">
            <v>15</v>
          </cell>
          <cell r="R362" t="str">
            <v>Mariana</v>
          </cell>
          <cell r="S362" t="str">
            <v>APROVADO</v>
          </cell>
          <cell r="T362">
            <v>42487</v>
          </cell>
          <cell r="U362" t="str">
            <v>ABR</v>
          </cell>
          <cell r="V362">
            <v>2016</v>
          </cell>
          <cell r="W362" t="str">
            <v>SÃO GONÇALO</v>
          </cell>
          <cell r="X362" t="str">
            <v>NT-BR 010 R-1</v>
          </cell>
          <cell r="Y362" t="str">
            <v>MICRO</v>
          </cell>
          <cell r="Z362" t="str">
            <v>NÃO</v>
          </cell>
          <cell r="AA362" t="str">
            <v>BT - 3Ø</v>
          </cell>
          <cell r="AB362" t="str">
            <v>Residencial</v>
          </cell>
          <cell r="AC362" t="str">
            <v>ORDEM FINALIZADA</v>
          </cell>
          <cell r="AD362" t="str">
            <v>-22.740000</v>
          </cell>
          <cell r="AE362" t="str">
            <v xml:space="preserve"> -42.860000</v>
          </cell>
          <cell r="AF362" t="str">
            <v>SIM</v>
          </cell>
          <cell r="AG362">
            <v>42601</v>
          </cell>
          <cell r="AJ362" t="str">
            <v>22/08/2016</v>
          </cell>
          <cell r="AK362" t="str">
            <v>AGO</v>
          </cell>
          <cell r="AL362">
            <v>2016</v>
          </cell>
          <cell r="AM362" t="str">
            <v>Enel Soluções</v>
          </cell>
          <cell r="AO362" t="str">
            <v>Jinko - JKM260P-60</v>
          </cell>
          <cell r="AP362" t="str">
            <v>Fronius - Galvo 3.0-1</v>
          </cell>
          <cell r="AQ362">
            <v>1</v>
          </cell>
          <cell r="AR362" t="str">
            <v/>
          </cell>
          <cell r="AS362">
            <v>132</v>
          </cell>
          <cell r="AU362" t="str">
            <v>VDP08</v>
          </cell>
          <cell r="AV362" t="str">
            <v>S306267</v>
          </cell>
          <cell r="AW362">
            <v>150</v>
          </cell>
          <cell r="AX362" t="str">
            <v>3# BT SDE</v>
          </cell>
          <cell r="AY362">
            <v>2E-3</v>
          </cell>
          <cell r="BA362" t="str">
            <v>3# CA 2 AWG</v>
          </cell>
          <cell r="BB362">
            <v>6.7155127469082609</v>
          </cell>
        </row>
        <row r="363">
          <cell r="B363" t="str">
            <v>A016908766</v>
          </cell>
          <cell r="C363">
            <v>6295239</v>
          </cell>
          <cell r="D363" t="str">
            <v>GABRIELA BUENO ABREU</v>
          </cell>
          <cell r="E363">
            <v>5.72</v>
          </cell>
          <cell r="F363">
            <v>5.72</v>
          </cell>
          <cell r="G363">
            <v>42472</v>
          </cell>
          <cell r="H363" t="str">
            <v>ABR</v>
          </cell>
          <cell r="I363">
            <v>2016</v>
          </cell>
          <cell r="J363">
            <v>42472</v>
          </cell>
          <cell r="K363">
            <v>42472</v>
          </cell>
          <cell r="L363" t="str">
            <v>ABR</v>
          </cell>
          <cell r="M363">
            <v>2016</v>
          </cell>
          <cell r="N363" t="str">
            <v>-</v>
          </cell>
          <cell r="O363" t="str">
            <v>CONCLUÍDO</v>
          </cell>
          <cell r="P363">
            <v>17</v>
          </cell>
          <cell r="Q363">
            <v>17</v>
          </cell>
          <cell r="R363" t="str">
            <v>Mariana</v>
          </cell>
          <cell r="S363" t="str">
            <v>APROVADO</v>
          </cell>
          <cell r="T363">
            <v>42489</v>
          </cell>
          <cell r="U363" t="str">
            <v>ABR</v>
          </cell>
          <cell r="V363">
            <v>2016</v>
          </cell>
          <cell r="W363" t="str">
            <v>NITERÓI</v>
          </cell>
          <cell r="X363" t="str">
            <v>NT-BR 010 R-1</v>
          </cell>
          <cell r="Y363" t="str">
            <v>MICRO</v>
          </cell>
          <cell r="Z363" t="str">
            <v>NÃO</v>
          </cell>
          <cell r="AA363" t="str">
            <v>BT - 3Ø</v>
          </cell>
          <cell r="AB363" t="str">
            <v>Residencial</v>
          </cell>
          <cell r="AC363" t="str">
            <v>ORDEM FINALIZADA</v>
          </cell>
          <cell r="AD363" t="str">
            <v>-22.923888</v>
          </cell>
          <cell r="AE363" t="str">
            <v xml:space="preserve"> -43.007500</v>
          </cell>
          <cell r="AF363" t="str">
            <v>SIM</v>
          </cell>
          <cell r="AG363">
            <v>42602</v>
          </cell>
          <cell r="AJ363" t="str">
            <v>23/08/2016</v>
          </cell>
          <cell r="AK363" t="str">
            <v>AGO</v>
          </cell>
          <cell r="AL363">
            <v>2016</v>
          </cell>
          <cell r="AM363" t="str">
            <v>Enel Soluções</v>
          </cell>
          <cell r="AO363" t="str">
            <v>Jinko - JKM260P-60</v>
          </cell>
          <cell r="AP363" t="str">
            <v>ABB - PVI-6000-TL-OUTD-S</v>
          </cell>
          <cell r="AQ363">
            <v>1</v>
          </cell>
          <cell r="AR363" t="str">
            <v/>
          </cell>
          <cell r="AS363">
            <v>133</v>
          </cell>
          <cell r="AU363" t="str">
            <v>PIN08</v>
          </cell>
          <cell r="AV363" t="str">
            <v>NI33919</v>
          </cell>
          <cell r="AW363">
            <v>75</v>
          </cell>
          <cell r="AX363" t="str">
            <v>3# CU 16-1 FIO (CU 16-1 FIO)</v>
          </cell>
          <cell r="AY363">
            <v>0.433</v>
          </cell>
          <cell r="BA363" t="str">
            <v>3# CA 2 AWG</v>
          </cell>
          <cell r="BB363">
            <v>4.1399999999999997</v>
          </cell>
        </row>
        <row r="364">
          <cell r="B364" t="str">
            <v>A016639659</v>
          </cell>
          <cell r="C364">
            <v>6040387</v>
          </cell>
          <cell r="D364" t="str">
            <v>ACADEMIA SB FITNESS CLUB LTDA</v>
          </cell>
          <cell r="E364">
            <v>20</v>
          </cell>
          <cell r="F364">
            <v>20</v>
          </cell>
          <cell r="G364">
            <v>42432</v>
          </cell>
          <cell r="H364" t="str">
            <v>MAR</v>
          </cell>
          <cell r="I364">
            <v>2016</v>
          </cell>
          <cell r="J364">
            <v>42473</v>
          </cell>
          <cell r="K364">
            <v>42473</v>
          </cell>
          <cell r="L364" t="str">
            <v>ABR</v>
          </cell>
          <cell r="M364">
            <v>2016</v>
          </cell>
          <cell r="N364" t="str">
            <v>-</v>
          </cell>
          <cell r="O364" t="str">
            <v>CONCLUÍDO</v>
          </cell>
          <cell r="P364">
            <v>16</v>
          </cell>
          <cell r="Q364">
            <v>39</v>
          </cell>
          <cell r="R364" t="str">
            <v>Olney</v>
          </cell>
          <cell r="S364" t="str">
            <v>APROVADO</v>
          </cell>
          <cell r="T364">
            <v>42489</v>
          </cell>
          <cell r="U364" t="str">
            <v>ABR</v>
          </cell>
          <cell r="V364">
            <v>2016</v>
          </cell>
          <cell r="W364" t="str">
            <v>SÃO GONÇALO</v>
          </cell>
          <cell r="X364" t="str">
            <v>NT-BR 010 R-1</v>
          </cell>
          <cell r="Y364" t="str">
            <v>MICRO</v>
          </cell>
          <cell r="Z364" t="str">
            <v>NÃO</v>
          </cell>
          <cell r="AA364" t="str">
            <v>BT - 3Ø</v>
          </cell>
          <cell r="AB364" t="str">
            <v>Comercial</v>
          </cell>
          <cell r="AC364" t="str">
            <v>ORDEM FINALIZADA</v>
          </cell>
          <cell r="AD364" t="str">
            <v>-22.780555</v>
          </cell>
          <cell r="AE364" t="str">
            <v xml:space="preserve">-42.936777 </v>
          </cell>
          <cell r="AF364" t="str">
            <v>SIM</v>
          </cell>
          <cell r="AG364">
            <v>42524</v>
          </cell>
          <cell r="AH364" t="str">
            <v>AUTO</v>
          </cell>
          <cell r="AJ364" t="str">
            <v>06/06/2016</v>
          </cell>
          <cell r="AK364" t="str">
            <v>JUN</v>
          </cell>
          <cell r="AL364">
            <v>2016</v>
          </cell>
          <cell r="AM364" t="str">
            <v>Brasil Solair</v>
          </cell>
          <cell r="AO364" t="str">
            <v xml:space="preserve">BRASIL SOLAIR - </v>
          </cell>
          <cell r="AP364" t="str">
            <v xml:space="preserve">SAJ - </v>
          </cell>
          <cell r="AQ364">
            <v>2</v>
          </cell>
          <cell r="AR364" t="str">
            <v/>
          </cell>
          <cell r="AS364">
            <v>95</v>
          </cell>
          <cell r="AU364" t="str">
            <v>GXD03</v>
          </cell>
          <cell r="AV364" t="str">
            <v>S230720</v>
          </cell>
          <cell r="AW364">
            <v>300</v>
          </cell>
          <cell r="AX364" t="str">
            <v>3# PR 1kV 3x50(50)mm²AL</v>
          </cell>
          <cell r="AY364">
            <v>0.17100000000000001</v>
          </cell>
          <cell r="BA364" t="str">
            <v>3# CA 2 AWG</v>
          </cell>
          <cell r="BB364">
            <v>16.895283823426421</v>
          </cell>
        </row>
        <row r="365">
          <cell r="B365" t="str">
            <v>A016918261</v>
          </cell>
          <cell r="C365">
            <v>2803390</v>
          </cell>
          <cell r="D365" t="str">
            <v>UNILAGOS UNIAO ARARUAMA DE ENSINO LTDA</v>
          </cell>
          <cell r="E365">
            <v>75</v>
          </cell>
          <cell r="F365">
            <v>75</v>
          </cell>
          <cell r="G365">
            <v>42474</v>
          </cell>
          <cell r="H365" t="str">
            <v>ABR</v>
          </cell>
          <cell r="I365">
            <v>2016</v>
          </cell>
          <cell r="J365">
            <v>42474</v>
          </cell>
          <cell r="K365">
            <v>42474</v>
          </cell>
          <cell r="L365" t="str">
            <v>ABR</v>
          </cell>
          <cell r="M365">
            <v>2016</v>
          </cell>
          <cell r="N365" t="str">
            <v>-</v>
          </cell>
          <cell r="O365" t="str">
            <v>CANCELADO</v>
          </cell>
          <cell r="P365">
            <v>15</v>
          </cell>
          <cell r="Q365">
            <v>15</v>
          </cell>
          <cell r="R365" t="str">
            <v>Olney</v>
          </cell>
          <cell r="S365" t="str">
            <v>APROVADO</v>
          </cell>
          <cell r="T365">
            <v>42489</v>
          </cell>
          <cell r="U365" t="str">
            <v>ABR</v>
          </cell>
          <cell r="V365">
            <v>2016</v>
          </cell>
          <cell r="W365" t="str">
            <v>CABO FRIO</v>
          </cell>
          <cell r="X365" t="str">
            <v>NT-BR 010 R-1</v>
          </cell>
          <cell r="Y365" t="str">
            <v>MICRO</v>
          </cell>
          <cell r="Z365" t="str">
            <v>NÃO</v>
          </cell>
          <cell r="AA365" t="str">
            <v>BT - 3Ø</v>
          </cell>
          <cell r="AB365" t="str">
            <v>Comercial</v>
          </cell>
          <cell r="AC365" t="str">
            <v>ORDEM FINALIZADA</v>
          </cell>
          <cell r="AD365" t="str">
            <v>-22.860338</v>
          </cell>
          <cell r="AE365" t="str">
            <v xml:space="preserve"> -42.329908</v>
          </cell>
          <cell r="AF365" t="str">
            <v>NÃO</v>
          </cell>
          <cell r="AG365" t="str">
            <v/>
          </cell>
          <cell r="AJ365">
            <v>42754</v>
          </cell>
          <cell r="AK365" t="str">
            <v>JAN</v>
          </cell>
          <cell r="AL365">
            <v>2017</v>
          </cell>
          <cell r="AM365" t="str">
            <v>Brasil Solair</v>
          </cell>
          <cell r="AQ365">
            <v>1</v>
          </cell>
          <cell r="AR365" t="str">
            <v/>
          </cell>
          <cell r="AS365">
            <v>280</v>
          </cell>
          <cell r="AU365" t="str">
            <v>EAR04</v>
          </cell>
          <cell r="AV365" t="str">
            <v>AR61124</v>
          </cell>
          <cell r="AW365">
            <v>30</v>
          </cell>
          <cell r="AX365" t="str">
            <v>3# BT SDE</v>
          </cell>
          <cell r="AY365">
            <v>0.18009999999999998</v>
          </cell>
          <cell r="BA365" t="str">
            <v>3# CA 2 AWG</v>
          </cell>
          <cell r="BB365">
            <v>19.330350438480536</v>
          </cell>
        </row>
        <row r="366">
          <cell r="B366" t="str">
            <v>A016937864</v>
          </cell>
          <cell r="C366">
            <v>1038134</v>
          </cell>
          <cell r="D366" t="str">
            <v>JOSE GONCALVES DE SOUSA</v>
          </cell>
          <cell r="E366">
            <v>2.6</v>
          </cell>
          <cell r="F366">
            <v>2.6</v>
          </cell>
          <cell r="G366">
            <v>42475</v>
          </cell>
          <cell r="H366" t="str">
            <v>ABR</v>
          </cell>
          <cell r="I366">
            <v>2016</v>
          </cell>
          <cell r="J366">
            <v>42475</v>
          </cell>
          <cell r="K366">
            <v>42475</v>
          </cell>
          <cell r="L366" t="str">
            <v>ABR</v>
          </cell>
          <cell r="M366">
            <v>2016</v>
          </cell>
          <cell r="N366" t="str">
            <v>-</v>
          </cell>
          <cell r="O366" t="str">
            <v>CONCLUÍDO</v>
          </cell>
          <cell r="P366">
            <v>14</v>
          </cell>
          <cell r="Q366">
            <v>14</v>
          </cell>
          <cell r="R366" t="str">
            <v>Mariana</v>
          </cell>
          <cell r="S366" t="str">
            <v>APROVADO</v>
          </cell>
          <cell r="T366">
            <v>42489</v>
          </cell>
          <cell r="U366" t="str">
            <v>ABR</v>
          </cell>
          <cell r="V366">
            <v>2016</v>
          </cell>
          <cell r="W366" t="str">
            <v>SÃO GONÇALO</v>
          </cell>
          <cell r="X366" t="str">
            <v>NT-BR 010 R-1</v>
          </cell>
          <cell r="Y366" t="str">
            <v>MICRO</v>
          </cell>
          <cell r="Z366" t="str">
            <v>NÃO</v>
          </cell>
          <cell r="AA366" t="str">
            <v>BT - 2Ø</v>
          </cell>
          <cell r="AB366" t="str">
            <v>Residencial</v>
          </cell>
          <cell r="AC366" t="str">
            <v>ORDEM FINALIZADA</v>
          </cell>
          <cell r="AD366" t="str">
            <v>-22.796950</v>
          </cell>
          <cell r="AE366" t="str">
            <v xml:space="preserve"> -43.015127</v>
          </cell>
          <cell r="AF366" t="str">
            <v>SIM</v>
          </cell>
          <cell r="AG366">
            <v>42551</v>
          </cell>
          <cell r="AH366" t="str">
            <v>AUTO</v>
          </cell>
          <cell r="AJ366" t="str">
            <v>01/07/2016</v>
          </cell>
          <cell r="AK366" t="str">
            <v>JUL</v>
          </cell>
          <cell r="AL366">
            <v>2016</v>
          </cell>
          <cell r="AM366" t="str">
            <v>Solar Grid</v>
          </cell>
          <cell r="AO366" t="str">
            <v>CANADIAN - CS6P-260P</v>
          </cell>
          <cell r="AP366" t="str">
            <v>FRONIUS - GALVO 2.5-1</v>
          </cell>
          <cell r="AQ366">
            <v>1</v>
          </cell>
          <cell r="AR366" t="str">
            <v/>
          </cell>
          <cell r="AS366">
            <v>77</v>
          </cell>
          <cell r="AU366" t="str">
            <v>GXD08</v>
          </cell>
          <cell r="AV366" t="str">
            <v>S250313</v>
          </cell>
          <cell r="AW366">
            <v>45</v>
          </cell>
          <cell r="AX366" t="str">
            <v>3# PR 1kV 3x50(50)mm²AL</v>
          </cell>
          <cell r="AY366">
            <v>0.19500000000000001</v>
          </cell>
          <cell r="BA366" t="str">
            <v>3# CA 2 AWG</v>
          </cell>
          <cell r="BB366">
            <v>15.880570485398751</v>
          </cell>
        </row>
        <row r="367">
          <cell r="B367" t="str">
            <v>A016937874</v>
          </cell>
          <cell r="C367">
            <v>3024275</v>
          </cell>
          <cell r="D367" t="str">
            <v>RONALDO M DOS SANTOS</v>
          </cell>
          <cell r="E367">
            <v>3.12</v>
          </cell>
          <cell r="F367">
            <v>3.12</v>
          </cell>
          <cell r="G367">
            <v>42475</v>
          </cell>
          <cell r="H367" t="str">
            <v>ABR</v>
          </cell>
          <cell r="I367">
            <v>2016</v>
          </cell>
          <cell r="J367">
            <v>42475</v>
          </cell>
          <cell r="K367">
            <v>42475</v>
          </cell>
          <cell r="L367" t="str">
            <v>ABR</v>
          </cell>
          <cell r="M367">
            <v>2016</v>
          </cell>
          <cell r="N367" t="str">
            <v>-</v>
          </cell>
          <cell r="O367" t="str">
            <v>CONCLUÍDO</v>
          </cell>
          <cell r="P367">
            <v>14</v>
          </cell>
          <cell r="Q367">
            <v>14</v>
          </cell>
          <cell r="R367" t="str">
            <v>Mariana</v>
          </cell>
          <cell r="S367" t="str">
            <v>APROVADO</v>
          </cell>
          <cell r="T367">
            <v>42489</v>
          </cell>
          <cell r="U367" t="str">
            <v>ABR</v>
          </cell>
          <cell r="V367">
            <v>2016</v>
          </cell>
          <cell r="W367" t="str">
            <v>PETRÓPOLIS</v>
          </cell>
          <cell r="X367" t="str">
            <v>NT-BR 010 R-1</v>
          </cell>
          <cell r="Y367" t="str">
            <v>MICRO</v>
          </cell>
          <cell r="Z367" t="str">
            <v>NÃO</v>
          </cell>
          <cell r="AA367" t="str">
            <v>BT - 3Ø</v>
          </cell>
          <cell r="AB367" t="str">
            <v>Residencial</v>
          </cell>
          <cell r="AC367" t="str">
            <v>ORDEM FINALIZADA</v>
          </cell>
          <cell r="AD367" t="str">
            <v>-22.486964</v>
          </cell>
          <cell r="AE367" t="str">
            <v xml:space="preserve"> -43.205450</v>
          </cell>
          <cell r="AF367" t="str">
            <v>SIM</v>
          </cell>
          <cell r="AG367">
            <v>42524</v>
          </cell>
          <cell r="AH367" t="str">
            <v>AUTO</v>
          </cell>
          <cell r="AJ367" t="str">
            <v>06/06/2016</v>
          </cell>
          <cell r="AK367" t="str">
            <v>JUN</v>
          </cell>
          <cell r="AL367">
            <v>2016</v>
          </cell>
          <cell r="AM367" t="str">
            <v>Solar Grid</v>
          </cell>
          <cell r="AO367" t="str">
            <v xml:space="preserve">Canadian - </v>
          </cell>
          <cell r="AP367" t="str">
            <v xml:space="preserve">ABB - </v>
          </cell>
          <cell r="AQ367">
            <v>1</v>
          </cell>
          <cell r="AR367" t="str">
            <v/>
          </cell>
          <cell r="AS367">
            <v>52</v>
          </cell>
          <cell r="AU367" t="str">
            <v>BGN06</v>
          </cell>
          <cell r="AV367" t="str">
            <v>P870766</v>
          </cell>
          <cell r="AW367">
            <v>15</v>
          </cell>
          <cell r="AX367" t="str">
            <v>3# PR 1kV 3x50(50)mm²AL</v>
          </cell>
          <cell r="AY367">
            <v>0.05</v>
          </cell>
          <cell r="BA367" t="str">
            <v>3# COMP 336,4</v>
          </cell>
          <cell r="BB367">
            <v>4.7425271996911897</v>
          </cell>
        </row>
        <row r="368">
          <cell r="B368" t="str">
            <v>A016943890</v>
          </cell>
          <cell r="C368">
            <v>2505004</v>
          </cell>
          <cell r="D368" t="str">
            <v>RODRIGO BARROZO DE ABREU</v>
          </cell>
          <cell r="E368">
            <v>3.38</v>
          </cell>
          <cell r="F368" t="str">
            <v>0</v>
          </cell>
          <cell r="G368">
            <v>42478</v>
          </cell>
          <cell r="H368" t="str">
            <v>ABR</v>
          </cell>
          <cell r="I368">
            <v>2016</v>
          </cell>
          <cell r="J368">
            <v>42478</v>
          </cell>
          <cell r="K368">
            <v>42478</v>
          </cell>
          <cell r="L368" t="str">
            <v>ABR</v>
          </cell>
          <cell r="M368">
            <v>2016</v>
          </cell>
          <cell r="N368" t="str">
            <v>-</v>
          </cell>
          <cell r="O368" t="str">
            <v>CONCLUÍDO</v>
          </cell>
          <cell r="P368">
            <v>14</v>
          </cell>
          <cell r="Q368">
            <v>22</v>
          </cell>
          <cell r="R368" t="str">
            <v>Mariana</v>
          </cell>
          <cell r="S368" t="str">
            <v>REPROVADO</v>
          </cell>
          <cell r="T368">
            <v>42492</v>
          </cell>
          <cell r="U368" t="str">
            <v>MAI</v>
          </cell>
          <cell r="V368">
            <v>2016</v>
          </cell>
          <cell r="W368" t="str">
            <v>PÁDUA</v>
          </cell>
          <cell r="X368" t="str">
            <v>NT-BR 010 R-1</v>
          </cell>
          <cell r="Y368" t="str">
            <v>MICRO</v>
          </cell>
          <cell r="Z368" t="str">
            <v>NÃO</v>
          </cell>
          <cell r="AA368" t="str">
            <v>BT - 2Ø</v>
          </cell>
          <cell r="AB368" t="str">
            <v>Residencial</v>
          </cell>
          <cell r="AC368" t="str">
            <v>ORDEM FINALIZADA</v>
          </cell>
          <cell r="AD368" t="str">
            <v>-21.650478</v>
          </cell>
          <cell r="AE368" t="str">
            <v>-41.750811</v>
          </cell>
          <cell r="AF368" t="str">
            <v>NÃO</v>
          </cell>
          <cell r="AJ368" t="str">
            <v>12/07/2016</v>
          </cell>
          <cell r="AK368" t="str">
            <v>JUL</v>
          </cell>
          <cell r="AL368">
            <v>2016</v>
          </cell>
          <cell r="AM368" t="str">
            <v>Willen de S Villaça</v>
          </cell>
          <cell r="AO368" t="str">
            <v xml:space="preserve">Canadian - </v>
          </cell>
          <cell r="AP368" t="str">
            <v xml:space="preserve">ABB - </v>
          </cell>
          <cell r="AQ368">
            <v>1</v>
          </cell>
          <cell r="AR368" t="str">
            <v/>
          </cell>
          <cell r="AS368">
            <v>85</v>
          </cell>
          <cell r="AT368" t="str">
            <v>ART + Formulário de SA + Representante Legal</v>
          </cell>
          <cell r="AU368" t="str">
            <v>SAF02</v>
          </cell>
          <cell r="AV368" t="str">
            <v>PD50546</v>
          </cell>
          <cell r="AW368">
            <v>113</v>
          </cell>
          <cell r="AX368" t="str">
            <v>3# PR 1kV 3x50(50)mm²AL</v>
          </cell>
          <cell r="AY368">
            <v>0.749</v>
          </cell>
          <cell r="BA368" t="str">
            <v>2# CAA 4 AWG</v>
          </cell>
          <cell r="BB368">
            <v>15.66</v>
          </cell>
        </row>
        <row r="369">
          <cell r="B369" t="str">
            <v>A016943686</v>
          </cell>
          <cell r="C369">
            <v>3244799</v>
          </cell>
          <cell r="D369" t="str">
            <v>MARCOS CEZAR BARROZO DE ABREU</v>
          </cell>
          <cell r="E369">
            <v>2.86</v>
          </cell>
          <cell r="F369" t="str">
            <v>0</v>
          </cell>
          <cell r="G369">
            <v>42478</v>
          </cell>
          <cell r="H369" t="str">
            <v>ABR</v>
          </cell>
          <cell r="I369">
            <v>2016</v>
          </cell>
          <cell r="J369">
            <v>42478</v>
          </cell>
          <cell r="K369">
            <v>42478</v>
          </cell>
          <cell r="L369" t="str">
            <v>ABR</v>
          </cell>
          <cell r="M369">
            <v>2016</v>
          </cell>
          <cell r="N369" t="str">
            <v>-</v>
          </cell>
          <cell r="O369" t="str">
            <v>CONCLUÍDO</v>
          </cell>
          <cell r="P369">
            <v>18</v>
          </cell>
          <cell r="Q369">
            <v>19</v>
          </cell>
          <cell r="R369" t="str">
            <v>Olney</v>
          </cell>
          <cell r="S369" t="str">
            <v>REPROVADO</v>
          </cell>
          <cell r="T369">
            <v>42496</v>
          </cell>
          <cell r="U369" t="str">
            <v>MAI</v>
          </cell>
          <cell r="V369">
            <v>2016</v>
          </cell>
          <cell r="W369" t="str">
            <v>PÁDUA</v>
          </cell>
          <cell r="X369" t="str">
            <v>NT-BR 010 R-1</v>
          </cell>
          <cell r="Y369" t="str">
            <v>MICRO</v>
          </cell>
          <cell r="Z369" t="str">
            <v>NÃO</v>
          </cell>
          <cell r="AA369" t="str">
            <v>BT - 2Ø</v>
          </cell>
          <cell r="AB369" t="str">
            <v>Residencial</v>
          </cell>
          <cell r="AC369" t="str">
            <v>ORDEM FINALIZADA</v>
          </cell>
          <cell r="AD369" t="str">
            <v>-21.014247</v>
          </cell>
          <cell r="AE369" t="str">
            <v>-41.017094</v>
          </cell>
          <cell r="AF369" t="str">
            <v>NÃO</v>
          </cell>
          <cell r="AJ369" t="str">
            <v>12/07/2016</v>
          </cell>
          <cell r="AK369" t="str">
            <v>JUL</v>
          </cell>
          <cell r="AL369">
            <v>2016</v>
          </cell>
          <cell r="AM369" t="str">
            <v>Willen de S Villaça</v>
          </cell>
          <cell r="AN369" t="str">
            <v>Documentação enviada incorreta</v>
          </cell>
          <cell r="AO369" t="str">
            <v xml:space="preserve">Canadian - </v>
          </cell>
          <cell r="AP369" t="str">
            <v xml:space="preserve">ABB - </v>
          </cell>
          <cell r="AQ369">
            <v>1</v>
          </cell>
          <cell r="AR369" t="str">
            <v/>
          </cell>
          <cell r="AS369">
            <v>85</v>
          </cell>
          <cell r="AT369" t="str">
            <v>ART + Formulário de SA + Diagrama/Projeto + Representante Legal + Coordenadas Geográficas/PS + Certificado/Registro - Inversor + Lista de UCs - % + Outros</v>
          </cell>
          <cell r="AU369" t="str">
            <v>SAF03</v>
          </cell>
          <cell r="AV369" t="str">
            <v>PD57024</v>
          </cell>
          <cell r="AW369">
            <v>45</v>
          </cell>
          <cell r="AX369" t="str">
            <v>3# PR 1kV 3x50(50)mm²AL</v>
          </cell>
          <cell r="AY369">
            <v>0.47520000000000001</v>
          </cell>
          <cell r="BA369" t="str">
            <v>2# CAA 4 AWG</v>
          </cell>
          <cell r="BB369">
            <v>57.76</v>
          </cell>
        </row>
        <row r="370">
          <cell r="B370" t="str">
            <v>A016958216</v>
          </cell>
          <cell r="C370">
            <v>1990787</v>
          </cell>
          <cell r="D370" t="str">
            <v>ANTONIO CARLOS SANTOS DE SOUZA</v>
          </cell>
          <cell r="E370">
            <v>5.83</v>
          </cell>
          <cell r="F370">
            <v>5.83</v>
          </cell>
          <cell r="G370">
            <v>42479</v>
          </cell>
          <cell r="H370" t="str">
            <v>ABR</v>
          </cell>
          <cell r="I370">
            <v>2016</v>
          </cell>
          <cell r="J370">
            <v>42479</v>
          </cell>
          <cell r="K370">
            <v>42479</v>
          </cell>
          <cell r="L370" t="str">
            <v>ABR</v>
          </cell>
          <cell r="M370">
            <v>2016</v>
          </cell>
          <cell r="N370" t="str">
            <v>-</v>
          </cell>
          <cell r="O370" t="str">
            <v>CONCLUÍDO</v>
          </cell>
          <cell r="P370">
            <v>14</v>
          </cell>
          <cell r="Q370">
            <v>14</v>
          </cell>
          <cell r="R370" t="str">
            <v>Mariana</v>
          </cell>
          <cell r="S370" t="str">
            <v>APROVADO</v>
          </cell>
          <cell r="T370">
            <v>42493</v>
          </cell>
          <cell r="U370" t="str">
            <v>MAI</v>
          </cell>
          <cell r="V370">
            <v>2016</v>
          </cell>
          <cell r="W370" t="str">
            <v>MAGÉ</v>
          </cell>
          <cell r="X370" t="str">
            <v>NT-BR 010 R-1</v>
          </cell>
          <cell r="Y370" t="str">
            <v>MICRO</v>
          </cell>
          <cell r="Z370" t="str">
            <v>NÃO</v>
          </cell>
          <cell r="AA370" t="str">
            <v>BT - 3Ø</v>
          </cell>
          <cell r="AB370" t="str">
            <v>Residencial</v>
          </cell>
          <cell r="AC370" t="str">
            <v>ORDEM FINALIZADA</v>
          </cell>
          <cell r="AD370" t="str">
            <v>-22.530630</v>
          </cell>
          <cell r="AE370" t="str">
            <v>-42.987479</v>
          </cell>
          <cell r="AF370" t="str">
            <v>SIM</v>
          </cell>
          <cell r="AG370">
            <v>42518</v>
          </cell>
          <cell r="AH370" t="str">
            <v>AUTO REM</v>
          </cell>
          <cell r="AI370" t="str">
            <v>6311969 - 100%</v>
          </cell>
          <cell r="AJ370" t="str">
            <v>14/06/2016</v>
          </cell>
          <cell r="AK370" t="str">
            <v>JUN</v>
          </cell>
          <cell r="AL370">
            <v>2016</v>
          </cell>
          <cell r="AM370" t="str">
            <v>Solar Grid</v>
          </cell>
          <cell r="AO370" t="str">
            <v>Canadian - CS6P-265P</v>
          </cell>
          <cell r="AP370" t="str">
            <v>ABB - PVI-5000-TL-OUTD</v>
          </cell>
          <cell r="AQ370">
            <v>1</v>
          </cell>
          <cell r="AR370" t="str">
            <v/>
          </cell>
          <cell r="AS370">
            <v>56</v>
          </cell>
          <cell r="AU370" t="str">
            <v>PRM02</v>
          </cell>
          <cell r="AV370" t="str">
            <v>MG81948</v>
          </cell>
          <cell r="AW370">
            <v>45</v>
          </cell>
          <cell r="AX370" t="str">
            <v>3# CA 2 AWG (CA 1/0 AWG)</v>
          </cell>
          <cell r="AY370">
            <v>0.58299999999999996</v>
          </cell>
          <cell r="BA370" t="str">
            <v>3# COMP 1/0 (CORD-ACO 7.9 mm)</v>
          </cell>
          <cell r="BB370">
            <v>16.239999999999998</v>
          </cell>
        </row>
        <row r="371">
          <cell r="B371" t="str">
            <v>A016958292</v>
          </cell>
          <cell r="C371">
            <v>6306088</v>
          </cell>
          <cell r="D371" t="str">
            <v>JORGE LUIZ FROSSARD</v>
          </cell>
          <cell r="E371">
            <v>6.24</v>
          </cell>
          <cell r="F371">
            <v>6.24</v>
          </cell>
          <cell r="G371">
            <v>42479</v>
          </cell>
          <cell r="H371" t="str">
            <v>ABR</v>
          </cell>
          <cell r="I371">
            <v>2016</v>
          </cell>
          <cell r="J371">
            <v>42479</v>
          </cell>
          <cell r="K371">
            <v>42479</v>
          </cell>
          <cell r="L371" t="str">
            <v>ABR</v>
          </cell>
          <cell r="M371">
            <v>2016</v>
          </cell>
          <cell r="N371" t="str">
            <v>-</v>
          </cell>
          <cell r="O371" t="str">
            <v>CONCLUÍDO</v>
          </cell>
          <cell r="P371">
            <v>14</v>
          </cell>
          <cell r="Q371">
            <v>14</v>
          </cell>
          <cell r="R371" t="str">
            <v>Mariana</v>
          </cell>
          <cell r="S371" t="str">
            <v>APROVADO</v>
          </cell>
          <cell r="T371">
            <v>42493</v>
          </cell>
          <cell r="U371" t="str">
            <v>MAI</v>
          </cell>
          <cell r="V371">
            <v>2016</v>
          </cell>
          <cell r="W371" t="str">
            <v>MACAÉ</v>
          </cell>
          <cell r="X371" t="str">
            <v>NT-BR 010 R-1</v>
          </cell>
          <cell r="Y371" t="str">
            <v>MICRO</v>
          </cell>
          <cell r="Z371" t="str">
            <v>NÃO</v>
          </cell>
          <cell r="AA371" t="str">
            <v>BT - 3Ø</v>
          </cell>
          <cell r="AB371" t="str">
            <v>Comercial</v>
          </cell>
          <cell r="AC371" t="str">
            <v>ORDEM FINALIZADA</v>
          </cell>
          <cell r="AD371" t="str">
            <v>-21.954730</v>
          </cell>
          <cell r="AE371" t="str">
            <v>-42.008809</v>
          </cell>
          <cell r="AF371" t="str">
            <v>SIM</v>
          </cell>
          <cell r="AG371">
            <v>42527</v>
          </cell>
          <cell r="AH371" t="str">
            <v>AUTO REM</v>
          </cell>
          <cell r="AI371" t="str">
            <v>6321159 - 100%</v>
          </cell>
          <cell r="AJ371" t="str">
            <v>07/06/2016</v>
          </cell>
          <cell r="AK371" t="str">
            <v>JUN</v>
          </cell>
          <cell r="AL371">
            <v>2016</v>
          </cell>
          <cell r="AM371" t="str">
            <v>Solar Grid</v>
          </cell>
          <cell r="AO371" t="str">
            <v xml:space="preserve">Canadian - </v>
          </cell>
          <cell r="AP371" t="str">
            <v xml:space="preserve">ABB - </v>
          </cell>
          <cell r="AQ371">
            <v>1</v>
          </cell>
          <cell r="AR371" t="str">
            <v/>
          </cell>
          <cell r="AS371">
            <v>49</v>
          </cell>
          <cell r="AU371" t="str">
            <v>TRM02</v>
          </cell>
          <cell r="AV371" t="str">
            <v>T535341</v>
          </cell>
          <cell r="AW371">
            <v>150</v>
          </cell>
          <cell r="AX371" t="str">
            <v>3# CA 2 AWG (CA 2 AWG)</v>
          </cell>
          <cell r="AY371">
            <v>0.39410000000000001</v>
          </cell>
          <cell r="BA371" t="str">
            <v>3# CA 4 AWG</v>
          </cell>
          <cell r="BB371">
            <v>100.90888568408356</v>
          </cell>
        </row>
        <row r="372">
          <cell r="B372" t="str">
            <v>A016958824</v>
          </cell>
          <cell r="C372">
            <v>6106342</v>
          </cell>
          <cell r="D372" t="str">
            <v>SILVIA HELENA DE OLIVEIRA</v>
          </cell>
          <cell r="E372">
            <v>15.9</v>
          </cell>
          <cell r="F372" t="str">
            <v>0</v>
          </cell>
          <cell r="G372">
            <v>42479</v>
          </cell>
          <cell r="H372" t="str">
            <v>ABR</v>
          </cell>
          <cell r="I372">
            <v>2016</v>
          </cell>
          <cell r="J372">
            <v>42479</v>
          </cell>
          <cell r="K372">
            <v>42479</v>
          </cell>
          <cell r="L372" t="str">
            <v>ABR</v>
          </cell>
          <cell r="M372">
            <v>2016</v>
          </cell>
          <cell r="N372" t="str">
            <v>-</v>
          </cell>
          <cell r="O372" t="str">
            <v>CANCELADO</v>
          </cell>
          <cell r="P372">
            <v>15</v>
          </cell>
          <cell r="Q372">
            <v>29</v>
          </cell>
          <cell r="R372" t="str">
            <v>Mariana</v>
          </cell>
          <cell r="S372" t="str">
            <v>REPROVADO</v>
          </cell>
          <cell r="T372">
            <v>42494</v>
          </cell>
          <cell r="U372" t="str">
            <v>MAI</v>
          </cell>
          <cell r="V372">
            <v>2016</v>
          </cell>
          <cell r="W372" t="str">
            <v>CANTAGALO</v>
          </cell>
          <cell r="X372" t="str">
            <v>NT-BR 010 R-1</v>
          </cell>
          <cell r="Y372" t="str">
            <v>MICRO</v>
          </cell>
          <cell r="Z372" t="str">
            <v>NÃO</v>
          </cell>
          <cell r="AA372" t="str">
            <v>BT - 3Ø</v>
          </cell>
          <cell r="AB372" t="str">
            <v>Rural</v>
          </cell>
          <cell r="AC372" t="str">
            <v>ORDEM CANCELADA</v>
          </cell>
          <cell r="AD372" t="str">
            <v>-21.766288</v>
          </cell>
          <cell r="AE372" t="str">
            <v>-41.273736</v>
          </cell>
          <cell r="AF372" t="str">
            <v>NÃO</v>
          </cell>
          <cell r="AJ372" t="str">
            <v>27/06/2016</v>
          </cell>
          <cell r="AK372" t="str">
            <v>JUN</v>
          </cell>
          <cell r="AL372">
            <v>2016</v>
          </cell>
          <cell r="AM372" t="str">
            <v>Max L S Vieira</v>
          </cell>
          <cell r="AQ372">
            <v>1</v>
          </cell>
          <cell r="AR372" t="str">
            <v/>
          </cell>
          <cell r="AS372" t="str">
            <v>-</v>
          </cell>
          <cell r="AT372" t="str">
            <v>ART + Formulário de SA + Diagrama/Projeto + Coordenadas Geográficas/PS</v>
          </cell>
          <cell r="AU372" t="str">
            <v>VPA01</v>
          </cell>
          <cell r="AV372" t="str">
            <v>L533752</v>
          </cell>
          <cell r="AW372">
            <v>30</v>
          </cell>
          <cell r="AX372" t="str">
            <v>3# BT SDE</v>
          </cell>
          <cell r="AY372">
            <v>1.1000000000000001E-3</v>
          </cell>
          <cell r="BA372" t="str">
            <v>2# CAA 4 AWG</v>
          </cell>
          <cell r="BB372">
            <v>110.09431130819821</v>
          </cell>
        </row>
        <row r="373">
          <cell r="B373">
            <v>10042824</v>
          </cell>
          <cell r="C373">
            <v>4237597</v>
          </cell>
          <cell r="D373" t="str">
            <v>MINIST DA EDUCAÇÃO - IFF</v>
          </cell>
          <cell r="E373">
            <v>67.2</v>
          </cell>
          <cell r="F373" t="str">
            <v>0</v>
          </cell>
          <cell r="G373">
            <v>42479</v>
          </cell>
          <cell r="H373" t="str">
            <v>ABR</v>
          </cell>
          <cell r="I373">
            <v>2016</v>
          </cell>
          <cell r="J373">
            <v>42479</v>
          </cell>
          <cell r="K373">
            <v>42479</v>
          </cell>
          <cell r="L373" t="str">
            <v>ABR</v>
          </cell>
          <cell r="M373">
            <v>2016</v>
          </cell>
          <cell r="N373" t="str">
            <v>-</v>
          </cell>
          <cell r="O373" t="str">
            <v>CONCLUÍDO</v>
          </cell>
          <cell r="P373">
            <v>17</v>
          </cell>
          <cell r="Q373">
            <v>24</v>
          </cell>
          <cell r="R373" t="str">
            <v>Olney</v>
          </cell>
          <cell r="S373" t="str">
            <v>REPROVADO</v>
          </cell>
          <cell r="T373">
            <v>42496</v>
          </cell>
          <cell r="U373" t="str">
            <v>MAI</v>
          </cell>
          <cell r="V373">
            <v>2016</v>
          </cell>
          <cell r="W373" t="str">
            <v>CABO FRIO</v>
          </cell>
          <cell r="X373" t="str">
            <v>NT-BR 010 R-1</v>
          </cell>
          <cell r="Y373" t="str">
            <v>MICRO</v>
          </cell>
          <cell r="Z373" t="str">
            <v>NÃO</v>
          </cell>
          <cell r="AA373" t="str">
            <v>BT - 3Ø</v>
          </cell>
          <cell r="AB373" t="str">
            <v>Poder Público</v>
          </cell>
          <cell r="AC373" t="str">
            <v>ORDEM FINALIZADA</v>
          </cell>
          <cell r="AD373" t="str">
            <v>-22.815611</v>
          </cell>
          <cell r="AE373" t="str">
            <v>-41.981094</v>
          </cell>
          <cell r="AF373" t="str">
            <v>NÃO</v>
          </cell>
          <cell r="AH373" t="str">
            <v>AUTO</v>
          </cell>
          <cell r="AJ373">
            <v>42619</v>
          </cell>
          <cell r="AK373" t="str">
            <v>SET</v>
          </cell>
          <cell r="AL373">
            <v>2016</v>
          </cell>
          <cell r="AM373" t="str">
            <v>Araxá</v>
          </cell>
          <cell r="AQ373">
            <v>1</v>
          </cell>
          <cell r="AR373" t="str">
            <v/>
          </cell>
          <cell r="AS373">
            <v>140</v>
          </cell>
          <cell r="AT373" t="str">
            <v>ART + Diagrama/Projeto + Representante Legal + Coordenadas Geográficas/PS</v>
          </cell>
          <cell r="AU373" t="str">
            <v>BUZ04</v>
          </cell>
          <cell r="AV373" t="str">
            <v>U06193</v>
          </cell>
          <cell r="AW373">
            <v>712.5</v>
          </cell>
          <cell r="AX373">
            <v>0</v>
          </cell>
          <cell r="AY373">
            <v>0</v>
          </cell>
          <cell r="BA373" t="str">
            <v>3# CU 35 mm²</v>
          </cell>
          <cell r="BB373">
            <v>13.648937330374796</v>
          </cell>
        </row>
        <row r="374">
          <cell r="B374" t="str">
            <v>A016940409</v>
          </cell>
          <cell r="C374">
            <v>5974790</v>
          </cell>
          <cell r="D374" t="str">
            <v>R SERAFIN RESTAURANTE ME</v>
          </cell>
          <cell r="E374">
            <v>17.5</v>
          </cell>
          <cell r="F374" t="str">
            <v>0</v>
          </cell>
          <cell r="G374">
            <v>42480</v>
          </cell>
          <cell r="H374" t="str">
            <v>ABR</v>
          </cell>
          <cell r="I374">
            <v>2016</v>
          </cell>
          <cell r="J374">
            <v>42480</v>
          </cell>
          <cell r="K374">
            <v>42480</v>
          </cell>
          <cell r="L374" t="str">
            <v>ABR</v>
          </cell>
          <cell r="M374">
            <v>2016</v>
          </cell>
          <cell r="N374" t="str">
            <v>-</v>
          </cell>
          <cell r="O374" t="str">
            <v>CONCLUÍDO</v>
          </cell>
          <cell r="P374">
            <v>16</v>
          </cell>
          <cell r="Q374">
            <v>24</v>
          </cell>
          <cell r="R374" t="str">
            <v>Mariana</v>
          </cell>
          <cell r="S374" t="str">
            <v>REPROVADO</v>
          </cell>
          <cell r="T374">
            <v>42496</v>
          </cell>
          <cell r="U374" t="str">
            <v>MAI</v>
          </cell>
          <cell r="V374">
            <v>2016</v>
          </cell>
          <cell r="W374" t="str">
            <v>CABO FRIO</v>
          </cell>
          <cell r="X374" t="str">
            <v>NT-BR 010 R-1</v>
          </cell>
          <cell r="Y374" t="str">
            <v>MICRO</v>
          </cell>
          <cell r="Z374" t="str">
            <v>NÃO</v>
          </cell>
          <cell r="AA374" t="str">
            <v>BT - 3Ø</v>
          </cell>
          <cell r="AB374" t="str">
            <v>Comercial</v>
          </cell>
          <cell r="AC374" t="str">
            <v>ORDEM FINALIZADA</v>
          </cell>
          <cell r="AD374" t="str">
            <v>-22.870388</v>
          </cell>
          <cell r="AE374" t="str">
            <v>-42.267361</v>
          </cell>
          <cell r="AF374" t="str">
            <v>NÃO</v>
          </cell>
          <cell r="AH374" t="str">
            <v>AUTO</v>
          </cell>
          <cell r="AJ374" t="str">
            <v>14/06/2016</v>
          </cell>
          <cell r="AK374" t="str">
            <v>JUN</v>
          </cell>
          <cell r="AL374">
            <v>2016</v>
          </cell>
          <cell r="AM374" t="str">
            <v>Brasil Solair</v>
          </cell>
          <cell r="AO374" t="str">
            <v xml:space="preserve">BRASIL SOLAIR - </v>
          </cell>
          <cell r="AP374" t="str">
            <v xml:space="preserve">SAJ - </v>
          </cell>
          <cell r="AQ374">
            <v>1</v>
          </cell>
          <cell r="AR374" t="str">
            <v/>
          </cell>
          <cell r="AS374">
            <v>55</v>
          </cell>
          <cell r="AT374" t="str">
            <v>Formulário de SA + Coordenadas Geográficas/PS</v>
          </cell>
          <cell r="AU374" t="str">
            <v>EAR06</v>
          </cell>
          <cell r="AV374" t="str">
            <v>AR40272</v>
          </cell>
          <cell r="AW374">
            <v>113</v>
          </cell>
          <cell r="AX374" t="str">
            <v>3# CA 2 AWG (CA 2 AWG)</v>
          </cell>
          <cell r="AY374">
            <v>0.68010000000000004</v>
          </cell>
          <cell r="BA374" t="str">
            <v>3# CA 2 AWG</v>
          </cell>
          <cell r="BB374">
            <v>22.689579189208686</v>
          </cell>
        </row>
        <row r="375">
          <cell r="B375" t="str">
            <v>A016940202</v>
          </cell>
          <cell r="C375">
            <v>522697</v>
          </cell>
          <cell r="D375" t="str">
            <v>A M P REIS MARMORARIA ME</v>
          </cell>
          <cell r="E375">
            <v>20</v>
          </cell>
          <cell r="F375">
            <v>20</v>
          </cell>
          <cell r="G375">
            <v>42480</v>
          </cell>
          <cell r="H375" t="str">
            <v>ABR</v>
          </cell>
          <cell r="I375">
            <v>2016</v>
          </cell>
          <cell r="J375">
            <v>42480</v>
          </cell>
          <cell r="K375">
            <v>42480</v>
          </cell>
          <cell r="L375" t="str">
            <v>ABR</v>
          </cell>
          <cell r="M375">
            <v>2016</v>
          </cell>
          <cell r="N375" t="str">
            <v>-</v>
          </cell>
          <cell r="O375" t="str">
            <v>CONCLUÍDO</v>
          </cell>
          <cell r="P375">
            <v>16</v>
          </cell>
          <cell r="Q375">
            <v>16</v>
          </cell>
          <cell r="R375" t="str">
            <v>Mariana</v>
          </cell>
          <cell r="S375" t="str">
            <v>APROVADO</v>
          </cell>
          <cell r="T375">
            <v>42496</v>
          </cell>
          <cell r="U375" t="str">
            <v>MAI</v>
          </cell>
          <cell r="V375">
            <v>2016</v>
          </cell>
          <cell r="W375" t="str">
            <v>NITERÓI</v>
          </cell>
          <cell r="X375" t="str">
            <v>NT-BR 010 R-1</v>
          </cell>
          <cell r="Y375" t="str">
            <v>MICRO</v>
          </cell>
          <cell r="Z375" t="str">
            <v>NÃO</v>
          </cell>
          <cell r="AA375" t="str">
            <v>BT - 3Ø</v>
          </cell>
          <cell r="AB375" t="str">
            <v>Comercial</v>
          </cell>
          <cell r="AC375" t="str">
            <v>ORDEM FINALIZADA</v>
          </cell>
          <cell r="AD375" t="str">
            <v>-22.884833</v>
          </cell>
          <cell r="AE375" t="str">
            <v xml:space="preserve"> -43.110916</v>
          </cell>
          <cell r="AF375" t="str">
            <v>SIM</v>
          </cell>
          <cell r="AG375">
            <v>42564</v>
          </cell>
          <cell r="AJ375" t="str">
            <v>14/07/2016</v>
          </cell>
          <cell r="AK375" t="str">
            <v>JUL</v>
          </cell>
          <cell r="AL375">
            <v>2016</v>
          </cell>
          <cell r="AM375" t="str">
            <v>Brasil Solair</v>
          </cell>
          <cell r="AO375" t="str">
            <v>Brasil Solair - BS250-P3</v>
          </cell>
          <cell r="AP375" t="str">
            <v>SAJ - SUNUNO TL5K</v>
          </cell>
          <cell r="AQ375">
            <v>1</v>
          </cell>
          <cell r="AR375" t="str">
            <v/>
          </cell>
          <cell r="AS375">
            <v>85</v>
          </cell>
          <cell r="AU375" t="str">
            <v>SLR11</v>
          </cell>
          <cell r="AV375" t="str">
            <v>N761346</v>
          </cell>
          <cell r="AW375">
            <v>75</v>
          </cell>
          <cell r="AX375" t="str">
            <v>3# PR 1kV 3x50(50)mm²AL</v>
          </cell>
          <cell r="AY375">
            <v>0.22900000000000001</v>
          </cell>
          <cell r="BA375" t="str">
            <v>3# CA 2 AWG</v>
          </cell>
          <cell r="BB375">
            <v>1.23</v>
          </cell>
        </row>
        <row r="376">
          <cell r="B376" t="str">
            <v>A016940334</v>
          </cell>
          <cell r="C376">
            <v>6254059</v>
          </cell>
          <cell r="D376" t="str">
            <v>PRAVADELLI COM DE MOVEIS E MADEIRAS LTDA</v>
          </cell>
          <cell r="E376">
            <v>7.5</v>
          </cell>
          <cell r="F376">
            <v>7.5</v>
          </cell>
          <cell r="G376">
            <v>42480</v>
          </cell>
          <cell r="H376" t="str">
            <v>ABR</v>
          </cell>
          <cell r="I376">
            <v>2016</v>
          </cell>
          <cell r="J376">
            <v>42480</v>
          </cell>
          <cell r="K376">
            <v>42480</v>
          </cell>
          <cell r="L376" t="str">
            <v>ABR</v>
          </cell>
          <cell r="M376">
            <v>2016</v>
          </cell>
          <cell r="N376" t="str">
            <v>-</v>
          </cell>
          <cell r="O376" t="str">
            <v>CONCLUÍDO</v>
          </cell>
          <cell r="P376">
            <v>16</v>
          </cell>
          <cell r="Q376">
            <v>16</v>
          </cell>
          <cell r="R376" t="str">
            <v>Mariana</v>
          </cell>
          <cell r="S376" t="str">
            <v>APROVADO</v>
          </cell>
          <cell r="T376">
            <v>42496</v>
          </cell>
          <cell r="U376" t="str">
            <v>MAI</v>
          </cell>
          <cell r="V376">
            <v>2016</v>
          </cell>
          <cell r="W376" t="str">
            <v>NITERÓI</v>
          </cell>
          <cell r="X376" t="str">
            <v>NT-BR 010 R-1</v>
          </cell>
          <cell r="Y376" t="str">
            <v>MICRO</v>
          </cell>
          <cell r="Z376" t="str">
            <v>NÃO</v>
          </cell>
          <cell r="AA376" t="str">
            <v>BT - 3Ø</v>
          </cell>
          <cell r="AB376" t="str">
            <v>Comercial</v>
          </cell>
          <cell r="AC376" t="str">
            <v>ORDEM FINALIZADA</v>
          </cell>
          <cell r="AD376" t="str">
            <v>-22.905500</v>
          </cell>
          <cell r="AE376" t="str">
            <v xml:space="preserve"> -42.742500</v>
          </cell>
          <cell r="AF376" t="str">
            <v>SIM</v>
          </cell>
          <cell r="AG376">
            <v>42528</v>
          </cell>
          <cell r="AH376" t="str">
            <v>AUTO</v>
          </cell>
          <cell r="AJ376" t="str">
            <v>07/06/2016</v>
          </cell>
          <cell r="AK376" t="str">
            <v>JUN</v>
          </cell>
          <cell r="AL376">
            <v>2016</v>
          </cell>
          <cell r="AM376" t="str">
            <v>Brasil Solair</v>
          </cell>
          <cell r="AO376" t="str">
            <v>BRASIL SOLAIR - BS250-P3</v>
          </cell>
          <cell r="AP376" t="str">
            <v>SAJ - SUNUNO TL5K</v>
          </cell>
          <cell r="AQ376">
            <v>1</v>
          </cell>
          <cell r="AR376" t="str">
            <v/>
          </cell>
          <cell r="AS376">
            <v>48</v>
          </cell>
          <cell r="AU376" t="str">
            <v>MAR04</v>
          </cell>
          <cell r="AV376" t="str">
            <v>NI39390</v>
          </cell>
          <cell r="AW376" t="str">
            <v/>
          </cell>
          <cell r="AX376" t="str">
            <v>PR 1kV 3x50(50)mm²AL</v>
          </cell>
          <cell r="AY376">
            <v>0.39800000000000002</v>
          </cell>
          <cell r="BA376" t="str">
            <v>3# CA 2 AWG</v>
          </cell>
          <cell r="BB376">
            <v>23.5</v>
          </cell>
        </row>
        <row r="377">
          <cell r="B377" t="str">
            <v>A016966313</v>
          </cell>
          <cell r="C377">
            <v>3217302</v>
          </cell>
          <cell r="D377" t="str">
            <v>ROGERIO RUIZ DE FREITAS</v>
          </cell>
          <cell r="E377">
            <v>6.12</v>
          </cell>
          <cell r="F377" t="str">
            <v>0</v>
          </cell>
          <cell r="G377">
            <v>42480</v>
          </cell>
          <cell r="H377" t="str">
            <v>ABR</v>
          </cell>
          <cell r="I377">
            <v>2016</v>
          </cell>
          <cell r="J377">
            <v>42480</v>
          </cell>
          <cell r="K377">
            <v>42480</v>
          </cell>
          <cell r="L377" t="str">
            <v>ABR</v>
          </cell>
          <cell r="M377">
            <v>2016</v>
          </cell>
          <cell r="N377" t="str">
            <v>-</v>
          </cell>
          <cell r="O377" t="str">
            <v>CONCLUÍDO</v>
          </cell>
          <cell r="P377">
            <v>16</v>
          </cell>
          <cell r="Q377">
            <v>28</v>
          </cell>
          <cell r="R377" t="str">
            <v>Mariana</v>
          </cell>
          <cell r="S377" t="str">
            <v>REPROVADO</v>
          </cell>
          <cell r="T377">
            <v>42496</v>
          </cell>
          <cell r="U377" t="str">
            <v>MAI</v>
          </cell>
          <cell r="V377">
            <v>2016</v>
          </cell>
          <cell r="W377" t="str">
            <v>ITAPERUNA</v>
          </cell>
          <cell r="X377" t="str">
            <v>NT-BR 010 R-1</v>
          </cell>
          <cell r="Y377" t="str">
            <v>MICRO</v>
          </cell>
          <cell r="Z377" t="str">
            <v>NÃO</v>
          </cell>
          <cell r="AA377" t="str">
            <v>BT - 3Ø</v>
          </cell>
          <cell r="AB377" t="str">
            <v>Residencial</v>
          </cell>
          <cell r="AC377" t="str">
            <v>ORDEM FINALIZADA</v>
          </cell>
          <cell r="AD377" t="str">
            <v>-21.208852</v>
          </cell>
          <cell r="AE377" t="str">
            <v>-41.863372</v>
          </cell>
          <cell r="AF377" t="str">
            <v>NÃO</v>
          </cell>
          <cell r="AJ377" t="str">
            <v>25/08/2016</v>
          </cell>
          <cell r="AK377" t="str">
            <v>AGO</v>
          </cell>
          <cell r="AL377">
            <v>2016</v>
          </cell>
          <cell r="AM377" t="str">
            <v>Antonio C Pinto</v>
          </cell>
          <cell r="AO377" t="str">
            <v>Canadian - CS6P-255P</v>
          </cell>
          <cell r="AP377" t="str">
            <v>B&amp;B - SF5000TL</v>
          </cell>
          <cell r="AQ377">
            <v>1</v>
          </cell>
          <cell r="AR377" t="str">
            <v/>
          </cell>
          <cell r="AS377">
            <v>127</v>
          </cell>
          <cell r="AT377" t="str">
            <v>ART + Certificado/Registro - Inversor + Outros</v>
          </cell>
          <cell r="AU377" t="str">
            <v>ITR01</v>
          </cell>
          <cell r="AV377" t="str">
            <v>IT10750</v>
          </cell>
          <cell r="AW377">
            <v>75</v>
          </cell>
          <cell r="AX377" t="str">
            <v>3# CA 1/0 AWG (CA 2 AWG)</v>
          </cell>
          <cell r="AY377">
            <v>0.21309999999999998</v>
          </cell>
          <cell r="BA377" t="str">
            <v>3# CA 4 AWG</v>
          </cell>
          <cell r="BB377">
            <v>2.34</v>
          </cell>
        </row>
        <row r="378">
          <cell r="B378" t="str">
            <v>A016747411</v>
          </cell>
          <cell r="C378">
            <v>1047650</v>
          </cell>
          <cell r="D378" t="str">
            <v>JARBAS TADEU BARSANTI RIBEIRO</v>
          </cell>
          <cell r="E378">
            <v>16.64</v>
          </cell>
          <cell r="F378" t="str">
            <v>0</v>
          </cell>
          <cell r="G378">
            <v>42447</v>
          </cell>
          <cell r="H378" t="str">
            <v>MAR</v>
          </cell>
          <cell r="I378">
            <v>2016</v>
          </cell>
          <cell r="J378">
            <v>42480</v>
          </cell>
          <cell r="K378">
            <v>42480</v>
          </cell>
          <cell r="L378" t="str">
            <v>ABR</v>
          </cell>
          <cell r="M378">
            <v>2016</v>
          </cell>
          <cell r="N378" t="str">
            <v>-</v>
          </cell>
          <cell r="O378" t="str">
            <v>CONCLUÍDO</v>
          </cell>
          <cell r="P378">
            <v>16</v>
          </cell>
          <cell r="Q378">
            <v>44</v>
          </cell>
          <cell r="R378" t="str">
            <v>Mariana</v>
          </cell>
          <cell r="S378" t="str">
            <v>REPROVADO</v>
          </cell>
          <cell r="T378">
            <v>42496</v>
          </cell>
          <cell r="U378" t="str">
            <v>MAI</v>
          </cell>
          <cell r="V378">
            <v>2016</v>
          </cell>
          <cell r="W378" t="str">
            <v>PETRÓPOLIS</v>
          </cell>
          <cell r="X378" t="str">
            <v>NT-BR 010 R-1</v>
          </cell>
          <cell r="Y378" t="str">
            <v>MICRO</v>
          </cell>
          <cell r="Z378" t="str">
            <v>NÃO</v>
          </cell>
          <cell r="AA378" t="str">
            <v>BT - 3Ø</v>
          </cell>
          <cell r="AB378" t="str">
            <v>Residencial</v>
          </cell>
          <cell r="AC378" t="str">
            <v>ORDEM FINALIZADA</v>
          </cell>
          <cell r="AD378" t="str">
            <v>-22.801388</v>
          </cell>
          <cell r="AE378" t="str">
            <v>-43.029030</v>
          </cell>
          <cell r="AF378" t="str">
            <v>NÃO</v>
          </cell>
          <cell r="AJ378" t="str">
            <v>19/09/2016</v>
          </cell>
          <cell r="AK378" t="str">
            <v>SET</v>
          </cell>
          <cell r="AL378">
            <v>2016</v>
          </cell>
          <cell r="AM378" t="str">
            <v>Solar Grid</v>
          </cell>
          <cell r="AQ378">
            <v>2</v>
          </cell>
          <cell r="AR378" t="str">
            <v/>
          </cell>
          <cell r="AS378">
            <v>185</v>
          </cell>
          <cell r="AT378" t="str">
            <v>Lista de UCs - %</v>
          </cell>
          <cell r="AU378" t="str">
            <v>BGN01</v>
          </cell>
          <cell r="AV378" t="str">
            <v>PE65470</v>
          </cell>
          <cell r="AW378">
            <v>30</v>
          </cell>
          <cell r="AX378" t="str">
            <v>3# PR 1kV 3x50(50)mm²AL</v>
          </cell>
          <cell r="AY378">
            <v>0.54210000000000003</v>
          </cell>
          <cell r="BA378" t="str">
            <v>3# CA 2 AWG (CA 2 AWG)</v>
          </cell>
          <cell r="BB378">
            <v>13.752249135770152</v>
          </cell>
        </row>
        <row r="379">
          <cell r="B379" t="str">
            <v>A016539364</v>
          </cell>
          <cell r="C379">
            <v>4444686</v>
          </cell>
          <cell r="D379" t="str">
            <v>JOSE GERALDO ALONSO MACIEIRA</v>
          </cell>
          <cell r="E379">
            <v>3</v>
          </cell>
          <cell r="F379">
            <v>3</v>
          </cell>
          <cell r="G379">
            <v>42418</v>
          </cell>
          <cell r="H379" t="str">
            <v>FEV</v>
          </cell>
          <cell r="I379">
            <v>2016</v>
          </cell>
          <cell r="J379">
            <v>42480</v>
          </cell>
          <cell r="K379">
            <v>42480</v>
          </cell>
          <cell r="L379" t="str">
            <v>ABR</v>
          </cell>
          <cell r="M379">
            <v>2016</v>
          </cell>
          <cell r="N379" t="str">
            <v>-</v>
          </cell>
          <cell r="O379" t="str">
            <v>CONCLUÍDO</v>
          </cell>
          <cell r="P379">
            <v>19</v>
          </cell>
          <cell r="Q379">
            <v>50</v>
          </cell>
          <cell r="R379" t="str">
            <v>Olney</v>
          </cell>
          <cell r="S379" t="str">
            <v>APROVADO</v>
          </cell>
          <cell r="T379">
            <v>42499</v>
          </cell>
          <cell r="U379" t="str">
            <v>MAI</v>
          </cell>
          <cell r="V379">
            <v>2016</v>
          </cell>
          <cell r="W379" t="str">
            <v>TERESÓPOLIS</v>
          </cell>
          <cell r="X379" t="str">
            <v>NT-BR 010 R-0</v>
          </cell>
          <cell r="Y379" t="str">
            <v>MICRO</v>
          </cell>
          <cell r="Z379" t="str">
            <v>NÃO</v>
          </cell>
          <cell r="AA379" t="str">
            <v>BT - 3Ø</v>
          </cell>
          <cell r="AB379" t="str">
            <v>Residencial</v>
          </cell>
          <cell r="AC379" t="str">
            <v>ORDEM FINALIZADA</v>
          </cell>
          <cell r="AD379" t="str">
            <v>-22.864213</v>
          </cell>
          <cell r="AE379" t="str">
            <v>-42.115547</v>
          </cell>
          <cell r="AF379" t="str">
            <v>SIM</v>
          </cell>
          <cell r="AG379">
            <v>42531</v>
          </cell>
          <cell r="AH379" t="str">
            <v>AUTO</v>
          </cell>
          <cell r="AJ379" t="str">
            <v>14/06/2016</v>
          </cell>
          <cell r="AK379" t="str">
            <v>JUN</v>
          </cell>
          <cell r="AL379">
            <v>2016</v>
          </cell>
          <cell r="AM379" t="str">
            <v>Energia Pura</v>
          </cell>
          <cell r="AO379" t="str">
            <v xml:space="preserve">TRINA SOLAR - </v>
          </cell>
          <cell r="AP379" t="str">
            <v>OUTBACK - GTFX 3048</v>
          </cell>
          <cell r="AQ379">
            <v>2</v>
          </cell>
          <cell r="AR379" t="str">
            <v/>
          </cell>
          <cell r="AS379">
            <v>117</v>
          </cell>
          <cell r="AU379" t="str">
            <v>TER06</v>
          </cell>
          <cell r="AV379" t="str">
            <v>TE60972</v>
          </cell>
          <cell r="AW379">
            <v>30</v>
          </cell>
          <cell r="AX379" t="str">
            <v>3# CA 1/0 AWG (CA 1/0 AWG)</v>
          </cell>
          <cell r="AY379">
            <v>0.53710000000000002</v>
          </cell>
          <cell r="BA379" t="str">
            <v>3# COMP 1/0</v>
          </cell>
          <cell r="BB379">
            <v>27.059594938567141</v>
          </cell>
        </row>
        <row r="380">
          <cell r="B380" t="str">
            <v>A016539134</v>
          </cell>
          <cell r="C380">
            <v>4692471</v>
          </cell>
          <cell r="D380" t="str">
            <v>MIRIAM DOS SANTOS SILVA BARROS</v>
          </cell>
          <cell r="E380">
            <v>2</v>
          </cell>
          <cell r="F380">
            <v>2</v>
          </cell>
          <cell r="G380">
            <v>42418</v>
          </cell>
          <cell r="H380" t="str">
            <v>FEV</v>
          </cell>
          <cell r="I380">
            <v>2016</v>
          </cell>
          <cell r="J380">
            <v>42485</v>
          </cell>
          <cell r="K380">
            <v>42485</v>
          </cell>
          <cell r="L380" t="str">
            <v>ABR</v>
          </cell>
          <cell r="M380">
            <v>2016</v>
          </cell>
          <cell r="N380" t="str">
            <v>-</v>
          </cell>
          <cell r="O380" t="str">
            <v>CONCLUÍDO</v>
          </cell>
          <cell r="P380">
            <v>14</v>
          </cell>
          <cell r="Q380">
            <v>58</v>
          </cell>
          <cell r="R380" t="str">
            <v>Olney</v>
          </cell>
          <cell r="S380" t="str">
            <v>APROVADO</v>
          </cell>
          <cell r="T380">
            <v>42499</v>
          </cell>
          <cell r="U380" t="str">
            <v>MAI</v>
          </cell>
          <cell r="V380">
            <v>2016</v>
          </cell>
          <cell r="W380" t="str">
            <v>MACAÉ</v>
          </cell>
          <cell r="X380" t="str">
            <v>NT-BR 010 R-0</v>
          </cell>
          <cell r="Y380" t="str">
            <v>MICRO</v>
          </cell>
          <cell r="Z380" t="str">
            <v>NÃO</v>
          </cell>
          <cell r="AA380" t="str">
            <v>BT - 3Ø</v>
          </cell>
          <cell r="AB380" t="str">
            <v>Residencial</v>
          </cell>
          <cell r="AC380" t="str">
            <v>ORDEM FINALIZADA</v>
          </cell>
          <cell r="AD380" t="str">
            <v>-22.768680</v>
          </cell>
          <cell r="AE380" t="str">
            <v xml:space="preserve"> -41.894635</v>
          </cell>
          <cell r="AF380" t="str">
            <v>SIM</v>
          </cell>
          <cell r="AG380">
            <v>42552</v>
          </cell>
          <cell r="AH380" t="str">
            <v>AUTO</v>
          </cell>
          <cell r="AJ380" t="str">
            <v>04/07/2016</v>
          </cell>
          <cell r="AK380" t="str">
            <v>JUL</v>
          </cell>
          <cell r="AL380">
            <v>2016</v>
          </cell>
          <cell r="AM380" t="str">
            <v>CSI Automação</v>
          </cell>
          <cell r="AO380" t="str">
            <v xml:space="preserve">Axitec Solar - </v>
          </cell>
          <cell r="AP380" t="str">
            <v xml:space="preserve">PHB - </v>
          </cell>
          <cell r="AQ380">
            <v>3</v>
          </cell>
          <cell r="AR380" t="str">
            <v/>
          </cell>
          <cell r="AS380">
            <v>137</v>
          </cell>
          <cell r="AU380" t="str">
            <v>MAC05</v>
          </cell>
          <cell r="AV380" t="str">
            <v>M469155</v>
          </cell>
          <cell r="AW380">
            <v>113</v>
          </cell>
          <cell r="AX380" t="str">
            <v>3# PR 1kV 3x95(50)mm²AL</v>
          </cell>
          <cell r="AY380">
            <v>0.27810000000000001</v>
          </cell>
          <cell r="BA380" t="str">
            <v>3# CU 35 mm²</v>
          </cell>
          <cell r="BB380">
            <v>0.69</v>
          </cell>
        </row>
        <row r="381">
          <cell r="B381" t="str">
            <v>A016749031</v>
          </cell>
          <cell r="C381">
            <v>2861874</v>
          </cell>
          <cell r="D381" t="str">
            <v>ANA CECILIA MACIEL DE ARRUDA</v>
          </cell>
          <cell r="E381">
            <v>3.1</v>
          </cell>
          <cell r="F381">
            <v>3.1</v>
          </cell>
          <cell r="G381">
            <v>42447</v>
          </cell>
          <cell r="H381" t="str">
            <v>MAR</v>
          </cell>
          <cell r="I381">
            <v>2016</v>
          </cell>
          <cell r="J381">
            <v>42486</v>
          </cell>
          <cell r="K381">
            <v>42486</v>
          </cell>
          <cell r="L381" t="str">
            <v>ABR</v>
          </cell>
          <cell r="M381">
            <v>2016</v>
          </cell>
          <cell r="N381" t="str">
            <v>-</v>
          </cell>
          <cell r="O381" t="str">
            <v>CONCLUÍDO</v>
          </cell>
          <cell r="P381">
            <v>13</v>
          </cell>
          <cell r="Q381">
            <v>34</v>
          </cell>
          <cell r="R381" t="str">
            <v>Olney</v>
          </cell>
          <cell r="S381" t="str">
            <v>APROVADO</v>
          </cell>
          <cell r="T381">
            <v>42499</v>
          </cell>
          <cell r="U381" t="str">
            <v>MAI</v>
          </cell>
          <cell r="V381">
            <v>2016</v>
          </cell>
          <cell r="W381" t="str">
            <v>CAMPOS</v>
          </cell>
          <cell r="X381" t="str">
            <v>NT-BR 010 R-1</v>
          </cell>
          <cell r="Y381" t="str">
            <v>MICRO</v>
          </cell>
          <cell r="Z381" t="str">
            <v>NÃO</v>
          </cell>
          <cell r="AA381" t="str">
            <v>BT - 3Ø</v>
          </cell>
          <cell r="AB381" t="str">
            <v>Comercial</v>
          </cell>
          <cell r="AC381" t="str">
            <v>ORDEM FINALIZADA</v>
          </cell>
          <cell r="AD381" t="str">
            <v>-21.771413</v>
          </cell>
          <cell r="AE381" t="str">
            <v>-41.328687</v>
          </cell>
          <cell r="AF381" t="str">
            <v>SIM</v>
          </cell>
          <cell r="AG381">
            <v>42574</v>
          </cell>
          <cell r="AH381" t="str">
            <v>AUTO</v>
          </cell>
          <cell r="AJ381" t="str">
            <v>26/07/2016</v>
          </cell>
          <cell r="AK381" t="str">
            <v>JUL</v>
          </cell>
          <cell r="AL381">
            <v>2016</v>
          </cell>
          <cell r="AM381" t="str">
            <v>Edmilson Vaz</v>
          </cell>
          <cell r="AO381" t="str">
            <v xml:space="preserve">Trina Solar - </v>
          </cell>
          <cell r="AP381" t="str">
            <v>FRONIUS - GALVO 3.0-1</v>
          </cell>
          <cell r="AQ381">
            <v>2</v>
          </cell>
          <cell r="AR381" t="str">
            <v/>
          </cell>
          <cell r="AS381">
            <v>130</v>
          </cell>
          <cell r="AU381" t="str">
            <v>DIC05</v>
          </cell>
          <cell r="AV381" t="str">
            <v>T13263</v>
          </cell>
          <cell r="AW381">
            <v>113</v>
          </cell>
          <cell r="AX381" t="str">
            <v>3# CA 4/0 AWG (CA 1/0 AWG)</v>
          </cell>
          <cell r="AY381">
            <v>0.62909999999999999</v>
          </cell>
          <cell r="BA381" t="str">
            <v>3# CA 2 AWG</v>
          </cell>
          <cell r="BB381">
            <v>14.49678124401102</v>
          </cell>
        </row>
        <row r="382">
          <cell r="B382" t="str">
            <v>A016997702</v>
          </cell>
          <cell r="C382">
            <v>1126450</v>
          </cell>
          <cell r="D382" t="str">
            <v>ROSIMARE CORDEIRO DE SOUZA</v>
          </cell>
          <cell r="E382">
            <v>5</v>
          </cell>
          <cell r="F382">
            <v>5</v>
          </cell>
          <cell r="G382">
            <v>42486</v>
          </cell>
          <cell r="H382" t="str">
            <v>ABR</v>
          </cell>
          <cell r="I382">
            <v>2016</v>
          </cell>
          <cell r="J382">
            <v>42486</v>
          </cell>
          <cell r="K382">
            <v>42486</v>
          </cell>
          <cell r="L382" t="str">
            <v>ABR</v>
          </cell>
          <cell r="M382">
            <v>2016</v>
          </cell>
          <cell r="N382" t="str">
            <v>-</v>
          </cell>
          <cell r="O382" t="str">
            <v>CONCLUÍDO</v>
          </cell>
          <cell r="P382">
            <v>13</v>
          </cell>
          <cell r="Q382">
            <v>13</v>
          </cell>
          <cell r="R382" t="str">
            <v>Mariana</v>
          </cell>
          <cell r="S382" t="str">
            <v>APROVADO</v>
          </cell>
          <cell r="T382">
            <v>42499</v>
          </cell>
          <cell r="U382" t="str">
            <v>MAI</v>
          </cell>
          <cell r="V382">
            <v>2016</v>
          </cell>
          <cell r="W382" t="str">
            <v>SÃO GONÇALO</v>
          </cell>
          <cell r="X382" t="str">
            <v>NT-BR 010 R-1</v>
          </cell>
          <cell r="Y382" t="str">
            <v>MICRO</v>
          </cell>
          <cell r="Z382" t="str">
            <v>NÃO</v>
          </cell>
          <cell r="AA382" t="str">
            <v>BT - 3Ø</v>
          </cell>
          <cell r="AB382" t="str">
            <v>Residencial</v>
          </cell>
          <cell r="AC382" t="str">
            <v>ORDEM FINALIZADA</v>
          </cell>
          <cell r="AD382" t="str">
            <v>-22.811860</v>
          </cell>
          <cell r="AE382" t="str">
            <v xml:space="preserve"> -43.015366</v>
          </cell>
          <cell r="AF382" t="str">
            <v>SIM</v>
          </cell>
          <cell r="AG382">
            <v>42552</v>
          </cell>
          <cell r="AH382" t="str">
            <v>AUTO</v>
          </cell>
          <cell r="AJ382" t="str">
            <v>04/07/2016</v>
          </cell>
          <cell r="AK382" t="str">
            <v>JUL</v>
          </cell>
          <cell r="AL382">
            <v>2016</v>
          </cell>
          <cell r="AM382" t="str">
            <v>Moulin du Soleil Energias Renováveis</v>
          </cell>
          <cell r="AO382" t="str">
            <v xml:space="preserve">Canadian - </v>
          </cell>
          <cell r="AP382" t="str">
            <v xml:space="preserve">FRONIUS - </v>
          </cell>
          <cell r="AQ382">
            <v>1</v>
          </cell>
          <cell r="AR382" t="str">
            <v/>
          </cell>
          <cell r="AS382">
            <v>69</v>
          </cell>
          <cell r="AU382" t="str">
            <v>ALC04</v>
          </cell>
          <cell r="AV382" t="str">
            <v>S201553</v>
          </cell>
          <cell r="AW382">
            <v>30</v>
          </cell>
          <cell r="AX382" t="str">
            <v>3# PR 1kV 3x50(50)mm²AL</v>
          </cell>
          <cell r="AY382">
            <v>2.8000000000000001E-2</v>
          </cell>
          <cell r="BA382" t="str">
            <v>3# CA 2 AWG</v>
          </cell>
          <cell r="BB382">
            <v>0.59</v>
          </cell>
        </row>
        <row r="383">
          <cell r="B383" t="str">
            <v>A016513733</v>
          </cell>
          <cell r="C383">
            <v>274499</v>
          </cell>
          <cell r="D383" t="str">
            <v>WALTER DE ASSIS</v>
          </cell>
          <cell r="E383">
            <v>5.2</v>
          </cell>
          <cell r="F383">
            <v>5.2</v>
          </cell>
          <cell r="G383">
            <v>42416</v>
          </cell>
          <cell r="H383" t="str">
            <v>FEV</v>
          </cell>
          <cell r="I383">
            <v>2016</v>
          </cell>
          <cell r="J383">
            <v>42487</v>
          </cell>
          <cell r="K383">
            <v>42487</v>
          </cell>
          <cell r="L383" t="str">
            <v>ABR</v>
          </cell>
          <cell r="M383">
            <v>2016</v>
          </cell>
          <cell r="N383" t="str">
            <v>-</v>
          </cell>
          <cell r="O383" t="str">
            <v>CONCLUÍDO</v>
          </cell>
          <cell r="P383">
            <v>13</v>
          </cell>
          <cell r="Q383">
            <v>41</v>
          </cell>
          <cell r="R383" t="str">
            <v>Mariana</v>
          </cell>
          <cell r="S383" t="str">
            <v>APROVADO</v>
          </cell>
          <cell r="T383">
            <v>42500</v>
          </cell>
          <cell r="U383" t="str">
            <v>MAI</v>
          </cell>
          <cell r="V383">
            <v>2016</v>
          </cell>
          <cell r="W383" t="str">
            <v>NITERÓI</v>
          </cell>
          <cell r="X383" t="str">
            <v>NT-BR 010 R-0</v>
          </cell>
          <cell r="Y383" t="str">
            <v>MICRO</v>
          </cell>
          <cell r="Z383" t="str">
            <v>NÃO</v>
          </cell>
          <cell r="AA383" t="str">
            <v>BT - 3Ø</v>
          </cell>
          <cell r="AB383" t="str">
            <v>Residencial</v>
          </cell>
          <cell r="AC383" t="str">
            <v>ORDEM FINALIZADA</v>
          </cell>
          <cell r="AD383" t="str">
            <v>-22.956538</v>
          </cell>
          <cell r="AE383" t="str">
            <v>-43.052917</v>
          </cell>
          <cell r="AF383" t="str">
            <v>SIM</v>
          </cell>
          <cell r="AG383">
            <v>42523</v>
          </cell>
          <cell r="AH383" t="str">
            <v>AUTO</v>
          </cell>
          <cell r="AJ383" t="str">
            <v>06/06/2016</v>
          </cell>
          <cell r="AK383" t="str">
            <v>JUN</v>
          </cell>
          <cell r="AL383">
            <v>2016</v>
          </cell>
          <cell r="AM383" t="str">
            <v>Solluz Solar</v>
          </cell>
          <cell r="AO383" t="str">
            <v xml:space="preserve">Canadian - </v>
          </cell>
          <cell r="AP383" t="str">
            <v xml:space="preserve">ABB - </v>
          </cell>
          <cell r="AQ383">
            <v>2</v>
          </cell>
          <cell r="AR383" t="str">
            <v/>
          </cell>
          <cell r="AS383">
            <v>111</v>
          </cell>
          <cell r="AU383" t="str">
            <v>PIN03</v>
          </cell>
          <cell r="AV383" t="str">
            <v>NI33658</v>
          </cell>
          <cell r="AW383">
            <v>75</v>
          </cell>
          <cell r="AX383" t="str">
            <v>3# CU 35 mm² (CU 16-1 FIO)</v>
          </cell>
          <cell r="AY383">
            <v>0.31619999999999998</v>
          </cell>
          <cell r="BA383" t="str">
            <v>3# CA 2 AWG</v>
          </cell>
          <cell r="BB383">
            <v>1.41</v>
          </cell>
        </row>
        <row r="384">
          <cell r="B384" t="str">
            <v>A016736313</v>
          </cell>
          <cell r="C384">
            <v>5077009</v>
          </cell>
          <cell r="D384" t="str">
            <v>CHRISTIANO DA SILVA DUTRA</v>
          </cell>
          <cell r="E384">
            <v>5</v>
          </cell>
          <cell r="F384">
            <v>5</v>
          </cell>
          <cell r="G384">
            <v>42446</v>
          </cell>
          <cell r="H384" t="str">
            <v>MAR</v>
          </cell>
          <cell r="I384">
            <v>2016</v>
          </cell>
          <cell r="J384">
            <v>42487</v>
          </cell>
          <cell r="K384">
            <v>42487</v>
          </cell>
          <cell r="L384" t="str">
            <v>ABR</v>
          </cell>
          <cell r="M384">
            <v>2016</v>
          </cell>
          <cell r="N384" t="str">
            <v>-</v>
          </cell>
          <cell r="O384" t="str">
            <v>CONCLUÍDO</v>
          </cell>
          <cell r="P384">
            <v>15</v>
          </cell>
          <cell r="Q384">
            <v>39</v>
          </cell>
          <cell r="R384" t="str">
            <v>Mariana</v>
          </cell>
          <cell r="S384" t="str">
            <v>APROVADO</v>
          </cell>
          <cell r="T384">
            <v>42502</v>
          </cell>
          <cell r="U384" t="str">
            <v>MAI</v>
          </cell>
          <cell r="V384">
            <v>2016</v>
          </cell>
          <cell r="W384" t="str">
            <v>CABO FRIO</v>
          </cell>
          <cell r="X384" t="str">
            <v>NT-BR 010 R-1</v>
          </cell>
          <cell r="Y384" t="str">
            <v>MICRO</v>
          </cell>
          <cell r="Z384" t="str">
            <v>NÃO</v>
          </cell>
          <cell r="AA384" t="str">
            <v>BT - 3Ø</v>
          </cell>
          <cell r="AB384" t="str">
            <v>Residencial</v>
          </cell>
          <cell r="AC384" t="str">
            <v>ORDEM FINALIZADA</v>
          </cell>
          <cell r="AD384" t="str">
            <v>-22.815611</v>
          </cell>
          <cell r="AE384" t="str">
            <v>-41.981094</v>
          </cell>
          <cell r="AF384" t="str">
            <v>SIM</v>
          </cell>
          <cell r="AG384">
            <v>42545</v>
          </cell>
          <cell r="AH384" t="str">
            <v>AUTO</v>
          </cell>
          <cell r="AJ384" t="str">
            <v>29/06/2016</v>
          </cell>
          <cell r="AK384" t="str">
            <v>JUN</v>
          </cell>
          <cell r="AL384">
            <v>2016</v>
          </cell>
          <cell r="AM384" t="str">
            <v>Ivotec</v>
          </cell>
          <cell r="AO384" t="str">
            <v>RISEN - SYP 250WP</v>
          </cell>
          <cell r="AP384" t="str">
            <v>B E B POWER - SF 5000</v>
          </cell>
          <cell r="AQ384">
            <v>2</v>
          </cell>
          <cell r="AR384" t="str">
            <v/>
          </cell>
          <cell r="AS384">
            <v>104</v>
          </cell>
          <cell r="AU384" t="str">
            <v>BUZ01</v>
          </cell>
          <cell r="AV384" t="str">
            <v>F631824</v>
          </cell>
          <cell r="AW384">
            <v>75</v>
          </cell>
          <cell r="AX384" t="str">
            <v>3# PR 1kV 3x95(70)mm²CU</v>
          </cell>
          <cell r="AY384">
            <v>0.24399999999999999</v>
          </cell>
          <cell r="BA384" t="str">
            <v>3# CA 2 AWG</v>
          </cell>
          <cell r="BB384">
            <v>21.661859851926959</v>
          </cell>
        </row>
        <row r="385">
          <cell r="B385" t="str">
            <v>A016326282</v>
          </cell>
          <cell r="C385">
            <v>5721445</v>
          </cell>
          <cell r="D385" t="str">
            <v>GEOVANE RIBEIRO STARLING DINIZ</v>
          </cell>
          <cell r="E385">
            <v>2.9249999999999998</v>
          </cell>
          <cell r="F385" t="str">
            <v>0</v>
          </cell>
          <cell r="G385">
            <v>42390</v>
          </cell>
          <cell r="H385" t="str">
            <v>JAN</v>
          </cell>
          <cell r="I385">
            <v>2016</v>
          </cell>
          <cell r="J385">
            <v>42487</v>
          </cell>
          <cell r="K385">
            <v>42487</v>
          </cell>
          <cell r="L385" t="str">
            <v>ABR</v>
          </cell>
          <cell r="M385">
            <v>2016</v>
          </cell>
          <cell r="N385" t="str">
            <v>-</v>
          </cell>
          <cell r="O385" t="str">
            <v>CONCLUÍDO</v>
          </cell>
          <cell r="P385">
            <v>15</v>
          </cell>
          <cell r="Q385">
            <v>27</v>
          </cell>
          <cell r="R385" t="str">
            <v>Olney</v>
          </cell>
          <cell r="S385" t="str">
            <v>REPROVADO</v>
          </cell>
          <cell r="T385">
            <v>42502</v>
          </cell>
          <cell r="U385" t="str">
            <v>MAI</v>
          </cell>
          <cell r="V385">
            <v>2016</v>
          </cell>
          <cell r="W385" t="str">
            <v>CABO FRIO</v>
          </cell>
          <cell r="X385" t="str">
            <v>NT-BR 010 R-0</v>
          </cell>
          <cell r="Y385" t="str">
            <v>MICRO</v>
          </cell>
          <cell r="Z385" t="str">
            <v>NÃO</v>
          </cell>
          <cell r="AA385" t="str">
            <v>BT - 3Ø</v>
          </cell>
          <cell r="AB385" t="str">
            <v>Residencial</v>
          </cell>
          <cell r="AC385" t="str">
            <v>ORDEM FINALIZADA</v>
          </cell>
          <cell r="AD385" t="str">
            <v>-22.936503</v>
          </cell>
          <cell r="AE385" t="str">
            <v>-42.477470</v>
          </cell>
          <cell r="AF385" t="str">
            <v>NÃO</v>
          </cell>
          <cell r="AH385" t="str">
            <v>AUTO</v>
          </cell>
          <cell r="AJ385" t="str">
            <v>26/08/2016</v>
          </cell>
          <cell r="AK385" t="str">
            <v>AGO</v>
          </cell>
          <cell r="AL385">
            <v>2016</v>
          </cell>
          <cell r="AM385" t="str">
            <v>Studio Equinocio</v>
          </cell>
          <cell r="AO385" t="str">
            <v>Sun Edison - SE F32BzC</v>
          </cell>
          <cell r="AP385" t="str">
            <v>Fronius - Galvo 3.0-1</v>
          </cell>
          <cell r="AQ385">
            <v>2</v>
          </cell>
          <cell r="AR385" t="str">
            <v/>
          </cell>
          <cell r="AS385">
            <v>218</v>
          </cell>
          <cell r="AT385" t="str">
            <v>Coordenadas Geográficas/PS + Lista de UCs - % + Outros</v>
          </cell>
          <cell r="AU385" t="str">
            <v>BAX06</v>
          </cell>
          <cell r="AV385" t="str">
            <v>AR42195</v>
          </cell>
          <cell r="AW385">
            <v>113</v>
          </cell>
          <cell r="AX385" t="str">
            <v>3# CU 70 mm² (CU 35 mm²)</v>
          </cell>
          <cell r="AY385">
            <v>0.20499999999999999</v>
          </cell>
          <cell r="BA385" t="str">
            <v>3# CA 2 AWG</v>
          </cell>
          <cell r="BB385">
            <v>6.0276671637180268</v>
          </cell>
        </row>
        <row r="386">
          <cell r="B386" t="str">
            <v>A017017261</v>
          </cell>
          <cell r="C386">
            <v>3296144</v>
          </cell>
          <cell r="D386" t="str">
            <v>ANTONIO SERGIO FONTES DIAS</v>
          </cell>
          <cell r="E386">
            <v>2.2000000000000002</v>
          </cell>
          <cell r="F386" t="str">
            <v>0</v>
          </cell>
          <cell r="G386">
            <v>42488</v>
          </cell>
          <cell r="H386" t="str">
            <v>ABR</v>
          </cell>
          <cell r="I386">
            <v>2016</v>
          </cell>
          <cell r="J386">
            <v>42488</v>
          </cell>
          <cell r="K386">
            <v>42488</v>
          </cell>
          <cell r="L386" t="str">
            <v>ABR</v>
          </cell>
          <cell r="M386">
            <v>2016</v>
          </cell>
          <cell r="N386" t="str">
            <v>-</v>
          </cell>
          <cell r="O386" t="str">
            <v>CONCLUÍDO</v>
          </cell>
          <cell r="P386">
            <v>13</v>
          </cell>
          <cell r="Q386">
            <v>20</v>
          </cell>
          <cell r="R386" t="str">
            <v>Mariana</v>
          </cell>
          <cell r="S386" t="str">
            <v>REPROVADO</v>
          </cell>
          <cell r="T386">
            <v>42501</v>
          </cell>
          <cell r="U386" t="str">
            <v>MAI</v>
          </cell>
          <cell r="V386">
            <v>2016</v>
          </cell>
          <cell r="W386" t="str">
            <v>CABO FRIO</v>
          </cell>
          <cell r="X386" t="str">
            <v>NT-BR 010 R-1</v>
          </cell>
          <cell r="Y386" t="str">
            <v>MICRO</v>
          </cell>
          <cell r="Z386" t="str">
            <v>NÃO</v>
          </cell>
          <cell r="AA386" t="str">
            <v>BT - 3Ø</v>
          </cell>
          <cell r="AB386" t="str">
            <v>Residencial</v>
          </cell>
          <cell r="AC386" t="str">
            <v>ORDEM FINALIZADA</v>
          </cell>
          <cell r="AD386" t="str">
            <v>-22.876111</v>
          </cell>
          <cell r="AE386" t="str">
            <v>-42.046388</v>
          </cell>
          <cell r="AF386" t="str">
            <v>NÃO</v>
          </cell>
          <cell r="AJ386" t="str">
            <v>13/07/2016</v>
          </cell>
          <cell r="AK386" t="str">
            <v>JUL</v>
          </cell>
          <cell r="AL386">
            <v>2016</v>
          </cell>
          <cell r="AM386" t="str">
            <v>CSI Automação</v>
          </cell>
          <cell r="AO386" t="str">
            <v>Renovigi - Risen</v>
          </cell>
          <cell r="AP386" t="str">
            <v>B&amp;B Power - SF3000-TL</v>
          </cell>
          <cell r="AQ386">
            <v>1</v>
          </cell>
          <cell r="AR386" t="str">
            <v/>
          </cell>
          <cell r="AS386">
            <v>76</v>
          </cell>
          <cell r="AT386" t="str">
            <v>ART</v>
          </cell>
          <cell r="AU386" t="str">
            <v>POC08</v>
          </cell>
          <cell r="AV386" t="str">
            <v>CF44024</v>
          </cell>
          <cell r="AW386">
            <v>113</v>
          </cell>
          <cell r="AX386" t="str">
            <v>3# CU 16-1 FIO (CU 16-1 FIO)</v>
          </cell>
          <cell r="AY386">
            <v>0.35410000000000003</v>
          </cell>
          <cell r="BA386" t="str">
            <v>3# CU 35 mm²</v>
          </cell>
          <cell r="BB386">
            <v>1.36</v>
          </cell>
        </row>
        <row r="387">
          <cell r="B387" t="str">
            <v>A017017548</v>
          </cell>
          <cell r="C387">
            <v>5846640</v>
          </cell>
          <cell r="D387" t="str">
            <v>REGINALDO SOARES DE OLIVEIRA</v>
          </cell>
          <cell r="E387">
            <v>2.5</v>
          </cell>
          <cell r="F387">
            <v>2.5</v>
          </cell>
          <cell r="G387">
            <v>42488</v>
          </cell>
          <cell r="H387" t="str">
            <v>ABR</v>
          </cell>
          <cell r="I387">
            <v>2016</v>
          </cell>
          <cell r="J387">
            <v>42488</v>
          </cell>
          <cell r="K387">
            <v>42488</v>
          </cell>
          <cell r="L387" t="str">
            <v>ABR</v>
          </cell>
          <cell r="M387">
            <v>2016</v>
          </cell>
          <cell r="N387" t="str">
            <v>-</v>
          </cell>
          <cell r="O387" t="str">
            <v>CONCLUÍDO</v>
          </cell>
          <cell r="P387">
            <v>14</v>
          </cell>
          <cell r="Q387">
            <v>14</v>
          </cell>
          <cell r="R387" t="str">
            <v>Mariana</v>
          </cell>
          <cell r="S387" t="str">
            <v>APROVADO</v>
          </cell>
          <cell r="T387">
            <v>42502</v>
          </cell>
          <cell r="U387" t="str">
            <v>MAI</v>
          </cell>
          <cell r="V387">
            <v>2016</v>
          </cell>
          <cell r="W387" t="str">
            <v>CABO FRIO</v>
          </cell>
          <cell r="X387" t="str">
            <v>NT-BR 010 R-1</v>
          </cell>
          <cell r="Y387" t="str">
            <v>MICRO</v>
          </cell>
          <cell r="Z387" t="str">
            <v>NÃO</v>
          </cell>
          <cell r="AA387" t="str">
            <v>BT - 3Ø</v>
          </cell>
          <cell r="AB387" t="str">
            <v>Residencial</v>
          </cell>
          <cell r="AC387" t="str">
            <v>ORDEM FINALIZADA</v>
          </cell>
          <cell r="AD387" t="str">
            <v>-22.837494</v>
          </cell>
          <cell r="AE387" t="str">
            <v xml:space="preserve"> -41.994852</v>
          </cell>
          <cell r="AF387" t="str">
            <v>SIM</v>
          </cell>
          <cell r="AG387">
            <v>42606</v>
          </cell>
          <cell r="AJ387" t="str">
            <v>25/08/2016</v>
          </cell>
          <cell r="AK387" t="str">
            <v>AGO</v>
          </cell>
          <cell r="AL387">
            <v>2016</v>
          </cell>
          <cell r="AM387" t="str">
            <v>CSI Automação</v>
          </cell>
          <cell r="AO387" t="str">
            <v>Risen - SYP250P</v>
          </cell>
          <cell r="AP387" t="str">
            <v>B&amp;B - SF3000TL</v>
          </cell>
          <cell r="AQ387">
            <v>1</v>
          </cell>
          <cell r="AR387" t="str">
            <v/>
          </cell>
          <cell r="AS387">
            <v>119</v>
          </cell>
          <cell r="AU387" t="str">
            <v>CAF05</v>
          </cell>
          <cell r="AV387" t="str">
            <v>F635625</v>
          </cell>
          <cell r="AW387">
            <v>75</v>
          </cell>
          <cell r="AX387" t="str">
            <v>3# BT SDE</v>
          </cell>
          <cell r="AY387">
            <v>1.1000000000000001E-3</v>
          </cell>
          <cell r="BA387" t="str">
            <v>3# CU 70 mm²</v>
          </cell>
          <cell r="BB387">
            <v>4.4426530282111756</v>
          </cell>
        </row>
        <row r="388">
          <cell r="B388" t="str">
            <v>A016262967</v>
          </cell>
          <cell r="C388">
            <v>1420848</v>
          </cell>
          <cell r="D388" t="str">
            <v>VERA LUCIA MAIA COELHO</v>
          </cell>
          <cell r="E388">
            <v>1</v>
          </cell>
          <cell r="F388">
            <v>1</v>
          </cell>
          <cell r="G388">
            <v>42382</v>
          </cell>
          <cell r="H388" t="str">
            <v>JAN</v>
          </cell>
          <cell r="I388">
            <v>2016</v>
          </cell>
          <cell r="J388">
            <v>42493</v>
          </cell>
          <cell r="K388">
            <v>42493</v>
          </cell>
          <cell r="L388" t="str">
            <v>MAI</v>
          </cell>
          <cell r="M388">
            <v>2016</v>
          </cell>
          <cell r="N388" t="str">
            <v>-</v>
          </cell>
          <cell r="O388" t="str">
            <v>CONCLUÍDO</v>
          </cell>
          <cell r="P388">
            <v>9</v>
          </cell>
          <cell r="Q388">
            <v>61</v>
          </cell>
          <cell r="R388" t="str">
            <v>Olney</v>
          </cell>
          <cell r="S388" t="str">
            <v>APROVADO</v>
          </cell>
          <cell r="T388">
            <v>42502</v>
          </cell>
          <cell r="U388" t="str">
            <v>MAI</v>
          </cell>
          <cell r="V388">
            <v>2016</v>
          </cell>
          <cell r="W388" t="str">
            <v>CABO FRIO</v>
          </cell>
          <cell r="X388" t="str">
            <v>NT-BR 010 R-0</v>
          </cell>
          <cell r="Y388" t="str">
            <v>MICRO</v>
          </cell>
          <cell r="Z388" t="str">
            <v>NÃO</v>
          </cell>
          <cell r="AA388" t="str">
            <v>BT - 3Ø</v>
          </cell>
          <cell r="AB388" t="str">
            <v>Residencial</v>
          </cell>
          <cell r="AC388" t="str">
            <v>ORDEM FINALIZADA</v>
          </cell>
          <cell r="AD388" t="str">
            <v>-22.942494</v>
          </cell>
          <cell r="AE388" t="str">
            <v>-42.176369</v>
          </cell>
          <cell r="AF388" t="str">
            <v>SIM</v>
          </cell>
          <cell r="AG388">
            <v>42563</v>
          </cell>
          <cell r="AJ388" t="str">
            <v>12/07/2016</v>
          </cell>
          <cell r="AK388" t="str">
            <v>JUL</v>
          </cell>
          <cell r="AL388">
            <v>2016</v>
          </cell>
          <cell r="AM388" t="str">
            <v>CSI Automação</v>
          </cell>
          <cell r="AO388" t="str">
            <v xml:space="preserve">Axitec Solar - </v>
          </cell>
          <cell r="AP388" t="str">
            <v xml:space="preserve">PHB - </v>
          </cell>
          <cell r="AQ388">
            <v>2</v>
          </cell>
          <cell r="AR388" t="str">
            <v/>
          </cell>
          <cell r="AS388">
            <v>181</v>
          </cell>
          <cell r="AU388" t="str">
            <v>CAF06</v>
          </cell>
          <cell r="AV388" t="str">
            <v>CF48170</v>
          </cell>
          <cell r="AW388">
            <v>113</v>
          </cell>
          <cell r="AX388" t="str">
            <v>3# PR 1kV 3x95(70)mm²CU</v>
          </cell>
          <cell r="AY388">
            <v>0.25900000000000001</v>
          </cell>
          <cell r="BA388" t="str">
            <v>3# CU 25 mm²</v>
          </cell>
          <cell r="BB388">
            <v>24.384285431631678</v>
          </cell>
        </row>
        <row r="389">
          <cell r="B389" t="str">
            <v>A016562835</v>
          </cell>
          <cell r="C389">
            <v>3443302</v>
          </cell>
          <cell r="D389" t="str">
            <v>MANUEL UZEDA LEON</v>
          </cell>
          <cell r="E389">
            <v>0.54</v>
          </cell>
          <cell r="F389">
            <v>0.54</v>
          </cell>
          <cell r="G389">
            <v>42422</v>
          </cell>
          <cell r="H389" t="str">
            <v>FEV</v>
          </cell>
          <cell r="I389">
            <v>2016</v>
          </cell>
          <cell r="J389">
            <v>42496</v>
          </cell>
          <cell r="K389">
            <v>42496</v>
          </cell>
          <cell r="L389" t="str">
            <v>MAI</v>
          </cell>
          <cell r="M389">
            <v>2016</v>
          </cell>
          <cell r="N389" t="str">
            <v>-</v>
          </cell>
          <cell r="O389" t="str">
            <v>CONCLUÍDO</v>
          </cell>
          <cell r="P389">
            <v>3</v>
          </cell>
          <cell r="Q389">
            <v>28</v>
          </cell>
          <cell r="R389" t="str">
            <v>Mariana</v>
          </cell>
          <cell r="S389" t="str">
            <v>APROVADO</v>
          </cell>
          <cell r="T389">
            <v>42499</v>
          </cell>
          <cell r="U389" t="str">
            <v>MAI</v>
          </cell>
          <cell r="V389">
            <v>2016</v>
          </cell>
          <cell r="W389" t="str">
            <v>NITERÓI</v>
          </cell>
          <cell r="X389" t="str">
            <v>NT-BR 010 R-0</v>
          </cell>
          <cell r="Y389" t="str">
            <v>MICRO</v>
          </cell>
          <cell r="Z389" t="str">
            <v>NÃO</v>
          </cell>
          <cell r="AA389" t="str">
            <v>BT - 2Ø</v>
          </cell>
          <cell r="AB389" t="str">
            <v>Residencial</v>
          </cell>
          <cell r="AC389" t="str">
            <v>ORDEM FINALIZADA</v>
          </cell>
          <cell r="AD389" t="str">
            <v>-22.967811</v>
          </cell>
          <cell r="AE389" t="str">
            <v>-42.925644</v>
          </cell>
          <cell r="AF389" t="str">
            <v>SIM</v>
          </cell>
          <cell r="AG389">
            <v>42527</v>
          </cell>
          <cell r="AH389" t="str">
            <v>AUTO</v>
          </cell>
          <cell r="AJ389" t="str">
            <v>07/06/2016</v>
          </cell>
          <cell r="AK389" t="str">
            <v>JUN</v>
          </cell>
          <cell r="AL389">
            <v>2016</v>
          </cell>
          <cell r="AM389" t="str">
            <v>U&amp;L Engenharia</v>
          </cell>
          <cell r="AO389" t="str">
            <v>RIO SOLAR - RIOSOLAR 156P-270</v>
          </cell>
          <cell r="AP389" t="str">
            <v>RIOSOLAR - INVOLAR MAC250BRA</v>
          </cell>
          <cell r="AQ389">
            <v>2</v>
          </cell>
          <cell r="AR389" t="str">
            <v/>
          </cell>
          <cell r="AS389">
            <v>106</v>
          </cell>
          <cell r="AU389" t="str">
            <v>INO03</v>
          </cell>
          <cell r="AV389" t="str">
            <v>NI39262</v>
          </cell>
          <cell r="AW389">
            <v>30</v>
          </cell>
          <cell r="AX389" t="str">
            <v>3# CU 16-1 FIO (CU 16-1 FIO)</v>
          </cell>
          <cell r="AY389">
            <v>0.184</v>
          </cell>
          <cell r="BA389" t="str">
            <v>3# CA 2 AWG</v>
          </cell>
          <cell r="BB389">
            <v>14.54</v>
          </cell>
        </row>
        <row r="390">
          <cell r="B390" t="str">
            <v>A017063297</v>
          </cell>
          <cell r="C390">
            <v>3834565</v>
          </cell>
          <cell r="D390" t="str">
            <v>PEDALBIKE NITEROIENSE LTDA</v>
          </cell>
          <cell r="E390">
            <v>15</v>
          </cell>
          <cell r="F390" t="str">
            <v>0</v>
          </cell>
          <cell r="G390">
            <v>42496</v>
          </cell>
          <cell r="H390" t="str">
            <v>MAI</v>
          </cell>
          <cell r="I390">
            <v>2016</v>
          </cell>
          <cell r="J390">
            <v>42496</v>
          </cell>
          <cell r="K390">
            <v>42496</v>
          </cell>
          <cell r="L390" t="str">
            <v>MAI</v>
          </cell>
          <cell r="M390">
            <v>2016</v>
          </cell>
          <cell r="N390" t="str">
            <v>-</v>
          </cell>
          <cell r="O390" t="str">
            <v>CONCLUÍDO</v>
          </cell>
          <cell r="P390">
            <v>7</v>
          </cell>
          <cell r="Q390">
            <v>12</v>
          </cell>
          <cell r="R390" t="str">
            <v>Olney</v>
          </cell>
          <cell r="S390" t="str">
            <v>REPROVADO</v>
          </cell>
          <cell r="T390">
            <v>42503</v>
          </cell>
          <cell r="U390" t="str">
            <v>MAI</v>
          </cell>
          <cell r="V390">
            <v>2016</v>
          </cell>
          <cell r="W390" t="str">
            <v>NITERÓI</v>
          </cell>
          <cell r="X390" t="str">
            <v>NT-BR 010 R-1</v>
          </cell>
          <cell r="Y390" t="str">
            <v>MICRO</v>
          </cell>
          <cell r="Z390" t="str">
            <v>NÃO</v>
          </cell>
          <cell r="AA390" t="str">
            <v>BT - 3Ø</v>
          </cell>
          <cell r="AB390" t="str">
            <v>Comercial</v>
          </cell>
          <cell r="AC390" t="str">
            <v>ORDEM FINALIZADA</v>
          </cell>
          <cell r="AD390" t="str">
            <v>-22.887444</v>
          </cell>
          <cell r="AE390" t="str">
            <v>-43.120611</v>
          </cell>
          <cell r="AF390" t="str">
            <v>NÃO</v>
          </cell>
          <cell r="AJ390" t="str">
            <v>26/08/2016</v>
          </cell>
          <cell r="AK390" t="str">
            <v>AGO</v>
          </cell>
          <cell r="AL390">
            <v>2016</v>
          </cell>
          <cell r="AM390" t="str">
            <v>Brasil Solair</v>
          </cell>
          <cell r="AO390" t="str">
            <v>Brasil Solair - BS250-P3</v>
          </cell>
          <cell r="AP390" t="str">
            <v>SAJ - SUNUNO TL5K</v>
          </cell>
          <cell r="AQ390">
            <v>1</v>
          </cell>
          <cell r="AR390" t="str">
            <v/>
          </cell>
          <cell r="AS390">
            <v>112</v>
          </cell>
          <cell r="AT390" t="str">
            <v>ART</v>
          </cell>
          <cell r="AU390" t="str">
            <v>SLR10</v>
          </cell>
          <cell r="AV390" t="str">
            <v>NI32845</v>
          </cell>
          <cell r="AW390">
            <v>113</v>
          </cell>
          <cell r="AX390" t="str">
            <v>3# PR 1kV 3x50(50)mm²AL</v>
          </cell>
          <cell r="AY390">
            <v>0.13600000000000001</v>
          </cell>
          <cell r="BA390" t="str">
            <v>3# CA 336,4 MCM</v>
          </cell>
          <cell r="BB390">
            <v>1.4250158050608868</v>
          </cell>
        </row>
        <row r="391">
          <cell r="B391" t="str">
            <v>A017063325</v>
          </cell>
          <cell r="C391">
            <v>6199543</v>
          </cell>
          <cell r="D391" t="str">
            <v>MARMORARIA COQUEIRAL LTDA</v>
          </cell>
          <cell r="E391">
            <v>17.5</v>
          </cell>
          <cell r="F391" t="str">
            <v>0</v>
          </cell>
          <cell r="G391">
            <v>42496</v>
          </cell>
          <cell r="H391" t="str">
            <v>MAI</v>
          </cell>
          <cell r="I391">
            <v>2016</v>
          </cell>
          <cell r="J391">
            <v>42496</v>
          </cell>
          <cell r="K391">
            <v>42496</v>
          </cell>
          <cell r="L391" t="str">
            <v>MAI</v>
          </cell>
          <cell r="M391">
            <v>2016</v>
          </cell>
          <cell r="N391" t="str">
            <v>-</v>
          </cell>
          <cell r="O391" t="str">
            <v>CONCLUÍDO</v>
          </cell>
          <cell r="P391">
            <v>7</v>
          </cell>
          <cell r="Q391">
            <v>12</v>
          </cell>
          <cell r="R391" t="str">
            <v>Olney</v>
          </cell>
          <cell r="S391" t="str">
            <v>REPROVADO</v>
          </cell>
          <cell r="T391">
            <v>42503</v>
          </cell>
          <cell r="U391" t="str">
            <v>MAI</v>
          </cell>
          <cell r="V391">
            <v>2016</v>
          </cell>
          <cell r="W391" t="str">
            <v>CABO FRIO</v>
          </cell>
          <cell r="X391" t="str">
            <v>NT-BR 010 R-1</v>
          </cell>
          <cell r="Y391" t="str">
            <v>MICRO</v>
          </cell>
          <cell r="Z391" t="str">
            <v>NÃO</v>
          </cell>
          <cell r="AA391" t="str">
            <v>BT - 3Ø</v>
          </cell>
          <cell r="AB391" t="str">
            <v>Comercial</v>
          </cell>
          <cell r="AC391" t="str">
            <v>ORDEM FINALIZADA</v>
          </cell>
          <cell r="AD391" t="str">
            <v>-22.866159</v>
          </cell>
          <cell r="AE391" t="str">
            <v>-42.299663</v>
          </cell>
          <cell r="AF391" t="str">
            <v>NÃO</v>
          </cell>
          <cell r="AJ391" t="str">
            <v>13/07/2016</v>
          </cell>
          <cell r="AK391" t="str">
            <v>JUL</v>
          </cell>
          <cell r="AL391">
            <v>2016</v>
          </cell>
          <cell r="AM391" t="str">
            <v>Brasil Solair</v>
          </cell>
          <cell r="AO391" t="str">
            <v>Brasil Solair - BS250-P3</v>
          </cell>
          <cell r="AP391" t="str">
            <v>SAJ - SUNUNO TL5K</v>
          </cell>
          <cell r="AQ391">
            <v>1</v>
          </cell>
          <cell r="AR391" t="str">
            <v/>
          </cell>
          <cell r="AS391">
            <v>68</v>
          </cell>
          <cell r="AT391" t="str">
            <v>ART</v>
          </cell>
          <cell r="AU391" t="str">
            <v>EAR06</v>
          </cell>
          <cell r="AV391" t="str">
            <v>AR61663</v>
          </cell>
          <cell r="AW391">
            <v>75</v>
          </cell>
          <cell r="AX391" t="str">
            <v>3# BT SDE</v>
          </cell>
          <cell r="AY391">
            <v>0.10009999999999999</v>
          </cell>
          <cell r="BA391" t="str">
            <v>3# CA 2 AWG</v>
          </cell>
          <cell r="BB391">
            <v>22.689579189208686</v>
          </cell>
        </row>
        <row r="392">
          <cell r="B392" t="str">
            <v>A017098523</v>
          </cell>
          <cell r="C392" t="str">
            <v>6310895 / 284197</v>
          </cell>
          <cell r="D392" t="str">
            <v>SERGIO BAPTISTA SOARES / TANIA REGINA CORREA SOARES</v>
          </cell>
          <cell r="E392">
            <v>2.08</v>
          </cell>
          <cell r="F392">
            <v>2.08</v>
          </cell>
          <cell r="G392">
            <v>42499</v>
          </cell>
          <cell r="H392" t="str">
            <v>MAI</v>
          </cell>
          <cell r="I392">
            <v>2016</v>
          </cell>
          <cell r="J392">
            <v>42499</v>
          </cell>
          <cell r="K392">
            <v>42499</v>
          </cell>
          <cell r="L392" t="str">
            <v>MAI</v>
          </cell>
          <cell r="M392">
            <v>2016</v>
          </cell>
          <cell r="N392" t="str">
            <v>-</v>
          </cell>
          <cell r="O392" t="str">
            <v>CONCLUÍDO</v>
          </cell>
          <cell r="P392">
            <v>7</v>
          </cell>
          <cell r="Q392">
            <v>7</v>
          </cell>
          <cell r="R392" t="str">
            <v>Mariana</v>
          </cell>
          <cell r="S392" t="str">
            <v>APROVADO</v>
          </cell>
          <cell r="T392">
            <v>42506</v>
          </cell>
          <cell r="U392" t="str">
            <v>MAI</v>
          </cell>
          <cell r="V392">
            <v>2016</v>
          </cell>
          <cell r="W392" t="str">
            <v>NITERÓI</v>
          </cell>
          <cell r="X392" t="str">
            <v>NT-BR 010 R-1</v>
          </cell>
          <cell r="Y392" t="str">
            <v>MICRO</v>
          </cell>
          <cell r="Z392" t="str">
            <v>NÃO</v>
          </cell>
          <cell r="AA392" t="str">
            <v>BT - 3Ø</v>
          </cell>
          <cell r="AB392" t="str">
            <v>Residencial</v>
          </cell>
          <cell r="AC392" t="str">
            <v>ORDEM FINALIZADA</v>
          </cell>
          <cell r="AD392" t="str">
            <v>-22.923623</v>
          </cell>
          <cell r="AE392" t="str">
            <v>-43.007452</v>
          </cell>
          <cell r="AF392" t="str">
            <v>SIM</v>
          </cell>
          <cell r="AG392">
            <v>42550</v>
          </cell>
          <cell r="AH392" t="str">
            <v>AUTO</v>
          </cell>
          <cell r="AJ392" t="str">
            <v>30/06/2016</v>
          </cell>
          <cell r="AK392" t="str">
            <v>JUN</v>
          </cell>
          <cell r="AL392">
            <v>2016</v>
          </cell>
          <cell r="AM392" t="str">
            <v>Enel Soluções</v>
          </cell>
          <cell r="AO392" t="str">
            <v>JINKO SOLAR - JKM260P-60</v>
          </cell>
          <cell r="AP392" t="str">
            <v>FRONIUS - Galvo 2.0-1</v>
          </cell>
          <cell r="AQ392">
            <v>1</v>
          </cell>
          <cell r="AR392" t="str">
            <v/>
          </cell>
          <cell r="AS392">
            <v>52</v>
          </cell>
          <cell r="AU392" t="str">
            <v>PIN08</v>
          </cell>
          <cell r="AV392" t="str">
            <v>NI33336</v>
          </cell>
          <cell r="AW392">
            <v>113</v>
          </cell>
          <cell r="AX392" t="str">
            <v>3# PR 1kV 3x150(70)mm²AL</v>
          </cell>
          <cell r="AY392">
            <v>0.441</v>
          </cell>
          <cell r="BA392" t="str">
            <v>3# CA 2 AWG</v>
          </cell>
          <cell r="BB392">
            <v>4.1399999999999997</v>
          </cell>
        </row>
        <row r="393">
          <cell r="B393" t="str">
            <v>A015481202</v>
          </cell>
          <cell r="C393">
            <v>6016007</v>
          </cell>
          <cell r="D393" t="str">
            <v>LUCIANO BARRETO DE SOUZA</v>
          </cell>
          <cell r="E393">
            <v>3.78</v>
          </cell>
          <cell r="F393">
            <v>3.78</v>
          </cell>
          <cell r="G393">
            <v>42264</v>
          </cell>
          <cell r="H393" t="str">
            <v>SET</v>
          </cell>
          <cell r="I393">
            <v>2015</v>
          </cell>
          <cell r="J393">
            <v>42499</v>
          </cell>
          <cell r="K393">
            <v>42499</v>
          </cell>
          <cell r="L393" t="str">
            <v>MAI</v>
          </cell>
          <cell r="M393">
            <v>2016</v>
          </cell>
          <cell r="N393" t="str">
            <v>-</v>
          </cell>
          <cell r="O393" t="str">
            <v>CONCLUÍDO</v>
          </cell>
          <cell r="P393">
            <v>8</v>
          </cell>
          <cell r="Q393">
            <v>126</v>
          </cell>
          <cell r="R393" t="str">
            <v>Olney</v>
          </cell>
          <cell r="S393" t="str">
            <v>APROVADO</v>
          </cell>
          <cell r="T393">
            <v>42507</v>
          </cell>
          <cell r="U393" t="str">
            <v>MAI</v>
          </cell>
          <cell r="V393">
            <v>2016</v>
          </cell>
          <cell r="W393" t="str">
            <v>MACAÉ</v>
          </cell>
          <cell r="X393" t="str">
            <v>NTD-010 R-0</v>
          </cell>
          <cell r="Y393" t="str">
            <v>MICRO</v>
          </cell>
          <cell r="Z393" t="str">
            <v>NÃO</v>
          </cell>
          <cell r="AA393" t="str">
            <v>BT - 3Ø</v>
          </cell>
          <cell r="AB393" t="str">
            <v>Residencial</v>
          </cell>
          <cell r="AC393" t="str">
            <v>ORDEM FINALIZADA</v>
          </cell>
          <cell r="AD393" t="str">
            <v>-22.554919</v>
          </cell>
          <cell r="AE393" t="str">
            <v>-41.977030</v>
          </cell>
          <cell r="AF393" t="str">
            <v>SIM</v>
          </cell>
          <cell r="AG393">
            <v>42536</v>
          </cell>
          <cell r="AH393" t="str">
            <v>AUTO</v>
          </cell>
          <cell r="AJ393" t="str">
            <v>16/06/2016</v>
          </cell>
          <cell r="AK393" t="str">
            <v>JUN</v>
          </cell>
          <cell r="AL393">
            <v>2016</v>
          </cell>
          <cell r="AM393" t="str">
            <v>Autoseg Serviços e Comércio LTDA</v>
          </cell>
          <cell r="AO393" t="str">
            <v xml:space="preserve">RIO SOLAR - </v>
          </cell>
          <cell r="AP393" t="str">
            <v xml:space="preserve">PHB - </v>
          </cell>
          <cell r="AQ393">
            <v>4</v>
          </cell>
          <cell r="AR393" t="str">
            <v/>
          </cell>
          <cell r="AS393">
            <v>273</v>
          </cell>
          <cell r="AU393" t="str">
            <v>VIV02</v>
          </cell>
          <cell r="AV393" t="str">
            <v>M466428</v>
          </cell>
          <cell r="AW393" t="str">
            <v/>
          </cell>
          <cell r="AX393" t="str">
            <v>3# PR 1kV 3x95(50)mm²AL</v>
          </cell>
          <cell r="AY393">
            <v>0.53710000000000002</v>
          </cell>
          <cell r="BA393" t="str">
            <v>3# CU 35 mm²</v>
          </cell>
          <cell r="BB393">
            <v>9.2288607536989673</v>
          </cell>
        </row>
        <row r="394">
          <cell r="B394" t="str">
            <v>A017092283</v>
          </cell>
          <cell r="C394">
            <v>6288175</v>
          </cell>
          <cell r="D394" t="str">
            <v>GEOINVESTE ADM DE BENS E IMOVEIS LTDA</v>
          </cell>
          <cell r="E394">
            <v>9.36</v>
          </cell>
          <cell r="F394">
            <v>9.36</v>
          </cell>
          <cell r="G394">
            <v>42499</v>
          </cell>
          <cell r="H394" t="str">
            <v>MAI</v>
          </cell>
          <cell r="I394">
            <v>2016</v>
          </cell>
          <cell r="J394">
            <v>42499</v>
          </cell>
          <cell r="K394">
            <v>42499</v>
          </cell>
          <cell r="L394" t="str">
            <v>MAI</v>
          </cell>
          <cell r="M394">
            <v>2016</v>
          </cell>
          <cell r="N394" t="str">
            <v>-</v>
          </cell>
          <cell r="O394" t="str">
            <v>CONCLUÍDO</v>
          </cell>
          <cell r="P394">
            <v>8</v>
          </cell>
          <cell r="Q394">
            <v>8</v>
          </cell>
          <cell r="R394" t="str">
            <v>Mariana</v>
          </cell>
          <cell r="S394" t="str">
            <v>APROVADO</v>
          </cell>
          <cell r="T394">
            <v>42507</v>
          </cell>
          <cell r="U394" t="str">
            <v>MAI</v>
          </cell>
          <cell r="V394">
            <v>2016</v>
          </cell>
          <cell r="W394" t="str">
            <v>NITERÓI</v>
          </cell>
          <cell r="X394" t="str">
            <v>NT-BR 010 R-1</v>
          </cell>
          <cell r="Y394" t="str">
            <v>MICRO</v>
          </cell>
          <cell r="Z394" t="str">
            <v>NÃO</v>
          </cell>
          <cell r="AA394" t="str">
            <v>BT - 3Ø</v>
          </cell>
          <cell r="AB394" t="str">
            <v>Comercial</v>
          </cell>
          <cell r="AC394" t="str">
            <v>ORDEM FINALIZADA</v>
          </cell>
          <cell r="AD394" t="str">
            <v>-22.942527</v>
          </cell>
          <cell r="AE394" t="str">
            <v xml:space="preserve"> -43.040277</v>
          </cell>
          <cell r="AF394" t="str">
            <v>SIM</v>
          </cell>
          <cell r="AG394">
            <v>42550</v>
          </cell>
          <cell r="AH394" t="str">
            <v>AUTO</v>
          </cell>
          <cell r="AJ394" t="str">
            <v>30/06/2016</v>
          </cell>
          <cell r="AK394" t="str">
            <v>JUN</v>
          </cell>
          <cell r="AL394">
            <v>2016</v>
          </cell>
          <cell r="AM394" t="str">
            <v>Enel Soluções</v>
          </cell>
          <cell r="AO394" t="str">
            <v>JINKO SOLAR - JKM260P-60</v>
          </cell>
          <cell r="AP394" t="str">
            <v>FRONIUS - Primo 8.2-1</v>
          </cell>
          <cell r="AQ394">
            <v>1</v>
          </cell>
          <cell r="AR394" t="str">
            <v/>
          </cell>
          <cell r="AS394">
            <v>52</v>
          </cell>
          <cell r="AU394" t="str">
            <v>PIN06</v>
          </cell>
          <cell r="AV394" t="str">
            <v>NI32852</v>
          </cell>
          <cell r="AW394">
            <v>75</v>
          </cell>
          <cell r="AX394" t="str">
            <v>3# CU 70 mm² (CU 35 mm²)</v>
          </cell>
          <cell r="AY394">
            <v>0.33310000000000001</v>
          </cell>
          <cell r="BA394" t="str">
            <v>3# CA 2 AWG</v>
          </cell>
          <cell r="BB394">
            <v>1.95</v>
          </cell>
        </row>
        <row r="395">
          <cell r="B395" t="str">
            <v>A016747411</v>
          </cell>
          <cell r="C395">
            <v>1047650</v>
          </cell>
          <cell r="D395" t="str">
            <v>JARBAS TADEU BARSANTI RIBEIRO</v>
          </cell>
          <cell r="E395">
            <v>16.64</v>
          </cell>
          <cell r="F395">
            <v>16.64</v>
          </cell>
          <cell r="G395">
            <v>42447</v>
          </cell>
          <cell r="H395" t="str">
            <v>MAR</v>
          </cell>
          <cell r="I395">
            <v>2016</v>
          </cell>
          <cell r="J395">
            <v>42499</v>
          </cell>
          <cell r="K395">
            <v>42499</v>
          </cell>
          <cell r="L395" t="str">
            <v>MAI</v>
          </cell>
          <cell r="M395">
            <v>2016</v>
          </cell>
          <cell r="N395" t="str">
            <v>-</v>
          </cell>
          <cell r="O395" t="str">
            <v>CONCLUÍDO</v>
          </cell>
          <cell r="P395">
            <v>8</v>
          </cell>
          <cell r="Q395">
            <v>44</v>
          </cell>
          <cell r="R395" t="str">
            <v>Mariana</v>
          </cell>
          <cell r="S395" t="str">
            <v>APROVADO</v>
          </cell>
          <cell r="T395">
            <v>42507</v>
          </cell>
          <cell r="U395" t="str">
            <v>MAI</v>
          </cell>
          <cell r="V395">
            <v>2016</v>
          </cell>
          <cell r="W395" t="str">
            <v>PETRÓPOLIS</v>
          </cell>
          <cell r="X395" t="str">
            <v>NT-BR 010 R-1</v>
          </cell>
          <cell r="Y395" t="str">
            <v>MICRO</v>
          </cell>
          <cell r="Z395" t="str">
            <v>NÃO</v>
          </cell>
          <cell r="AA395" t="str">
            <v>BT - 3Ø</v>
          </cell>
          <cell r="AB395" t="str">
            <v>Residencial</v>
          </cell>
          <cell r="AC395" t="str">
            <v>ORDEM FINALIZADA</v>
          </cell>
          <cell r="AD395" t="str">
            <v>-22.801388</v>
          </cell>
          <cell r="AE395" t="str">
            <v>-43.029030</v>
          </cell>
          <cell r="AF395" t="str">
            <v>SIM</v>
          </cell>
          <cell r="AG395">
            <v>42629</v>
          </cell>
          <cell r="AJ395" t="str">
            <v>19/09/2016</v>
          </cell>
          <cell r="AK395" t="str">
            <v>SET</v>
          </cell>
          <cell r="AL395">
            <v>2016</v>
          </cell>
          <cell r="AM395" t="str">
            <v>Solar Grid</v>
          </cell>
          <cell r="AQ395">
            <v>3</v>
          </cell>
          <cell r="AR395" t="str">
            <v/>
          </cell>
          <cell r="AS395">
            <v>185</v>
          </cell>
          <cell r="AU395" t="str">
            <v>BGN01</v>
          </cell>
          <cell r="AV395" t="str">
            <v>PE65470</v>
          </cell>
          <cell r="AW395">
            <v>30</v>
          </cell>
          <cell r="AX395" t="str">
            <v>3# PR 1kV 3x50(50)mm²AL</v>
          </cell>
          <cell r="AY395">
            <v>0.54210000000000003</v>
          </cell>
          <cell r="BA395" t="str">
            <v>3# CA 2 AWG (CA 2 AWG)</v>
          </cell>
          <cell r="BB395">
            <v>13.752249135770152</v>
          </cell>
        </row>
        <row r="396">
          <cell r="B396" t="str">
            <v>A016940409</v>
          </cell>
          <cell r="C396">
            <v>5974790</v>
          </cell>
          <cell r="D396" t="str">
            <v>R SERAFIN RESTAURANTE ME</v>
          </cell>
          <cell r="E396">
            <v>17.5</v>
          </cell>
          <cell r="F396">
            <v>17.5</v>
          </cell>
          <cell r="G396">
            <v>42480</v>
          </cell>
          <cell r="H396" t="str">
            <v>ABR</v>
          </cell>
          <cell r="I396">
            <v>2016</v>
          </cell>
          <cell r="J396">
            <v>42503</v>
          </cell>
          <cell r="K396">
            <v>42499</v>
          </cell>
          <cell r="L396" t="str">
            <v>MAI</v>
          </cell>
          <cell r="M396">
            <v>2016</v>
          </cell>
          <cell r="N396" t="str">
            <v>-</v>
          </cell>
          <cell r="O396" t="str">
            <v>CONCLUÍDO</v>
          </cell>
          <cell r="P396">
            <v>8</v>
          </cell>
          <cell r="Q396">
            <v>24</v>
          </cell>
          <cell r="R396" t="str">
            <v>Mariana</v>
          </cell>
          <cell r="S396" t="str">
            <v>APROVADO</v>
          </cell>
          <cell r="T396">
            <v>42507</v>
          </cell>
          <cell r="U396" t="str">
            <v>MAI</v>
          </cell>
          <cell r="V396">
            <v>2016</v>
          </cell>
          <cell r="W396" t="str">
            <v>CABO FRIO</v>
          </cell>
          <cell r="X396" t="str">
            <v>NT-BR 010 R-1</v>
          </cell>
          <cell r="Y396" t="str">
            <v>MICRO</v>
          </cell>
          <cell r="Z396" t="str">
            <v>NÃO</v>
          </cell>
          <cell r="AA396" t="str">
            <v>BT - 3Ø</v>
          </cell>
          <cell r="AB396" t="str">
            <v>Comercial</v>
          </cell>
          <cell r="AC396" t="str">
            <v>ORDEM FINALIZADA</v>
          </cell>
          <cell r="AD396" t="str">
            <v>-22.870388</v>
          </cell>
          <cell r="AE396" t="str">
            <v>-42.267361</v>
          </cell>
          <cell r="AF396" t="str">
            <v>SIM</v>
          </cell>
          <cell r="AG396">
            <v>42532</v>
          </cell>
          <cell r="AH396" t="str">
            <v>AUTO</v>
          </cell>
          <cell r="AJ396" t="str">
            <v>14/06/2016</v>
          </cell>
          <cell r="AK396" t="str">
            <v>JUN</v>
          </cell>
          <cell r="AL396">
            <v>2016</v>
          </cell>
          <cell r="AM396" t="str">
            <v>Brasil Solair</v>
          </cell>
          <cell r="AO396" t="str">
            <v xml:space="preserve">BRASIL SOLAIR - </v>
          </cell>
          <cell r="AP396" t="str">
            <v xml:space="preserve">SAJ - </v>
          </cell>
          <cell r="AQ396">
            <v>2</v>
          </cell>
          <cell r="AR396" t="str">
            <v/>
          </cell>
          <cell r="AS396">
            <v>55</v>
          </cell>
          <cell r="AU396" t="str">
            <v>EAR06</v>
          </cell>
          <cell r="AV396" t="str">
            <v>AR40272</v>
          </cell>
          <cell r="AW396">
            <v>113</v>
          </cell>
          <cell r="AX396" t="str">
            <v>3# CA 2 AWG (CA 2 AWG)</v>
          </cell>
          <cell r="AY396">
            <v>0.68010000000000004</v>
          </cell>
          <cell r="BA396" t="str">
            <v>3# CA 2 AWG</v>
          </cell>
          <cell r="BB396">
            <v>22.689579189208686</v>
          </cell>
        </row>
        <row r="397">
          <cell r="B397" t="str">
            <v>A016593183</v>
          </cell>
          <cell r="C397">
            <v>2272779</v>
          </cell>
          <cell r="D397" t="str">
            <v>ADIEL FERNANDES SILVA</v>
          </cell>
          <cell r="E397">
            <v>4.08</v>
          </cell>
          <cell r="F397">
            <v>4.08</v>
          </cell>
          <cell r="G397">
            <v>42425</v>
          </cell>
          <cell r="H397" t="str">
            <v>FEV</v>
          </cell>
          <cell r="I397">
            <v>2016</v>
          </cell>
          <cell r="J397">
            <v>42499</v>
          </cell>
          <cell r="K397">
            <v>42499</v>
          </cell>
          <cell r="L397" t="str">
            <v>MAI</v>
          </cell>
          <cell r="M397">
            <v>2016</v>
          </cell>
          <cell r="N397" t="str">
            <v>-</v>
          </cell>
          <cell r="O397" t="str">
            <v>CONCLUÍDO</v>
          </cell>
          <cell r="P397">
            <v>8</v>
          </cell>
          <cell r="Q397">
            <v>32</v>
          </cell>
          <cell r="R397" t="str">
            <v>Olney</v>
          </cell>
          <cell r="S397" t="str">
            <v>APROVADO</v>
          </cell>
          <cell r="T397">
            <v>42507</v>
          </cell>
          <cell r="U397" t="str">
            <v>MAI</v>
          </cell>
          <cell r="V397">
            <v>2016</v>
          </cell>
          <cell r="W397" t="str">
            <v>MACAÉ</v>
          </cell>
          <cell r="X397" t="str">
            <v>NT-BR 010 R-0</v>
          </cell>
          <cell r="Y397" t="str">
            <v>MICRO</v>
          </cell>
          <cell r="Z397" t="str">
            <v>NÃO</v>
          </cell>
          <cell r="AA397" t="str">
            <v>BT - 2Ø</v>
          </cell>
          <cell r="AB397" t="str">
            <v>Residencial</v>
          </cell>
          <cell r="AC397" t="str">
            <v>ORDEM FINALIZADA</v>
          </cell>
          <cell r="AD397" t="str">
            <v>-22.113563</v>
          </cell>
          <cell r="AE397" t="str">
            <v>-41.477319</v>
          </cell>
          <cell r="AF397" t="str">
            <v>SIM</v>
          </cell>
          <cell r="AG397">
            <v>42536</v>
          </cell>
          <cell r="AH397" t="str">
            <v>AUTO</v>
          </cell>
          <cell r="AJ397" t="str">
            <v>16/06/2016</v>
          </cell>
          <cell r="AK397" t="str">
            <v>JUN</v>
          </cell>
          <cell r="AL397">
            <v>2016</v>
          </cell>
          <cell r="AM397" t="str">
            <v>Autoseg Serviços e Comércio LTDA</v>
          </cell>
          <cell r="AN397" t="str">
            <v>MOVIMENTADA PELA COMERCIAL ERRONEAMENTE</v>
          </cell>
          <cell r="AO397" t="str">
            <v xml:space="preserve">CANADIAN - </v>
          </cell>
          <cell r="AP397" t="str">
            <v xml:space="preserve">PHB - </v>
          </cell>
          <cell r="AQ397">
            <v>2</v>
          </cell>
          <cell r="AR397" t="str">
            <v/>
          </cell>
          <cell r="AS397">
            <v>112</v>
          </cell>
          <cell r="AU397" t="str">
            <v>QUI03</v>
          </cell>
          <cell r="AV397" t="str">
            <v>MC21940</v>
          </cell>
          <cell r="AW397">
            <v>75</v>
          </cell>
          <cell r="AX397" t="str">
            <v>3# PR 1kV 3x95(50)mm²AL</v>
          </cell>
          <cell r="AY397">
            <v>0.5161</v>
          </cell>
          <cell r="BA397" t="str">
            <v>3# CA 2 AWG (CA 2 AWG)</v>
          </cell>
          <cell r="BB397">
            <v>4.1500000000000004</v>
          </cell>
        </row>
        <row r="398">
          <cell r="B398" t="str">
            <v>A016736354</v>
          </cell>
          <cell r="C398">
            <v>2203862</v>
          </cell>
          <cell r="D398" t="str">
            <v>JORGE TYBIRICA RUSSO</v>
          </cell>
          <cell r="E398">
            <v>2</v>
          </cell>
          <cell r="F398" t="str">
            <v>0</v>
          </cell>
          <cell r="G398">
            <v>42446</v>
          </cell>
          <cell r="H398" t="str">
            <v>MAR</v>
          </cell>
          <cell r="I398">
            <v>2016</v>
          </cell>
          <cell r="J398">
            <v>42500</v>
          </cell>
          <cell r="K398">
            <v>42500</v>
          </cell>
          <cell r="L398" t="str">
            <v>MAI</v>
          </cell>
          <cell r="M398">
            <v>2016</v>
          </cell>
          <cell r="N398" t="str">
            <v>-</v>
          </cell>
          <cell r="O398" t="str">
            <v>CONCLUÍDO</v>
          </cell>
          <cell r="P398">
            <v>7</v>
          </cell>
          <cell r="Q398">
            <v>26</v>
          </cell>
          <cell r="R398" t="str">
            <v>Mariana</v>
          </cell>
          <cell r="S398" t="str">
            <v>REPROVADO</v>
          </cell>
          <cell r="T398">
            <v>42507</v>
          </cell>
          <cell r="U398" t="str">
            <v>MAI</v>
          </cell>
          <cell r="V398">
            <v>2016</v>
          </cell>
          <cell r="W398" t="str">
            <v>CABO FRIO</v>
          </cell>
          <cell r="X398" t="str">
            <v>NT-BR 010 R-1</v>
          </cell>
          <cell r="Y398" t="str">
            <v>MICRO</v>
          </cell>
          <cell r="Z398" t="str">
            <v>NÃO</v>
          </cell>
          <cell r="AA398" t="str">
            <v>BT - 2Ø</v>
          </cell>
          <cell r="AB398" t="str">
            <v>Residencial</v>
          </cell>
          <cell r="AC398" t="str">
            <v>ORDEM FINALIZADA</v>
          </cell>
          <cell r="AD398" t="str">
            <v>-22.774166</v>
          </cell>
          <cell r="AE398" t="str">
            <v>-41.911944</v>
          </cell>
          <cell r="AF398" t="str">
            <v>NÃO</v>
          </cell>
          <cell r="AH398" t="str">
            <v>AUTO REM</v>
          </cell>
          <cell r="AI398" t="str">
            <v>1197369 - 100%</v>
          </cell>
          <cell r="AJ398" t="str">
            <v>26/08/2016</v>
          </cell>
          <cell r="AK398" t="str">
            <v>AGO</v>
          </cell>
          <cell r="AL398">
            <v>2016</v>
          </cell>
          <cell r="AM398" t="str">
            <v>BlueSol</v>
          </cell>
          <cell r="AO398" t="str">
            <v>Trinasolar - TSM-310 PC14</v>
          </cell>
          <cell r="AP398" t="str">
            <v>Fronius - GALVO 2.0-1</v>
          </cell>
          <cell r="AQ398">
            <v>2</v>
          </cell>
          <cell r="AR398" t="str">
            <v/>
          </cell>
          <cell r="AS398">
            <v>162</v>
          </cell>
          <cell r="AT398" t="str">
            <v>ART + Lista de UCs - %</v>
          </cell>
          <cell r="AU398" t="str">
            <v>BUZ07</v>
          </cell>
          <cell r="AV398" t="str">
            <v>CF48965</v>
          </cell>
          <cell r="AW398">
            <v>113</v>
          </cell>
          <cell r="AX398" t="str">
            <v>3# PR 1kV 3x150(70)mm²CU</v>
          </cell>
          <cell r="AY398">
            <v>0.44700000000000001</v>
          </cell>
          <cell r="BA398" t="str">
            <v>3# COMP 185</v>
          </cell>
          <cell r="BB398">
            <v>4.0811844074337227</v>
          </cell>
        </row>
        <row r="399">
          <cell r="B399" t="str">
            <v>A016803452</v>
          </cell>
          <cell r="C399">
            <v>5077274</v>
          </cell>
          <cell r="D399" t="str">
            <v>JOAO HENRIQUE ROBBS</v>
          </cell>
          <cell r="E399">
            <v>15</v>
          </cell>
          <cell r="F399">
            <v>15</v>
          </cell>
          <cell r="G399">
            <v>42457</v>
          </cell>
          <cell r="H399" t="str">
            <v>MAR</v>
          </cell>
          <cell r="I399">
            <v>2016</v>
          </cell>
          <cell r="J399">
            <v>42500</v>
          </cell>
          <cell r="K399">
            <v>42500</v>
          </cell>
          <cell r="L399" t="str">
            <v>MAI</v>
          </cell>
          <cell r="M399">
            <v>2016</v>
          </cell>
          <cell r="N399" t="str">
            <v>-</v>
          </cell>
          <cell r="O399" t="str">
            <v>CONCLUÍDO</v>
          </cell>
          <cell r="P399">
            <v>7</v>
          </cell>
          <cell r="Q399">
            <v>27</v>
          </cell>
          <cell r="R399" t="str">
            <v>Mariana</v>
          </cell>
          <cell r="S399" t="str">
            <v>APROVADO</v>
          </cell>
          <cell r="T399">
            <v>42507</v>
          </cell>
          <cell r="U399" t="str">
            <v>MAI</v>
          </cell>
          <cell r="V399">
            <v>2016</v>
          </cell>
          <cell r="W399" t="str">
            <v>TERESÓPOLIS</v>
          </cell>
          <cell r="X399" t="str">
            <v>NT-BR 010 R-1</v>
          </cell>
          <cell r="Y399" t="str">
            <v>MICRO</v>
          </cell>
          <cell r="Z399" t="str">
            <v>NÃO</v>
          </cell>
          <cell r="AA399" t="str">
            <v>BT - 3Ø</v>
          </cell>
          <cell r="AB399" t="str">
            <v>Residencial</v>
          </cell>
          <cell r="AC399" t="str">
            <v>ORDEM FINALIZADA</v>
          </cell>
          <cell r="AD399" t="str">
            <v>-22.813222</v>
          </cell>
          <cell r="AE399" t="str">
            <v>-42.961722</v>
          </cell>
          <cell r="AF399" t="str">
            <v>SIM</v>
          </cell>
          <cell r="AG399">
            <v>42552</v>
          </cell>
          <cell r="AH399" t="str">
            <v>AUTO</v>
          </cell>
          <cell r="AJ399" t="str">
            <v>06/07/2016</v>
          </cell>
          <cell r="AK399" t="str">
            <v>JUL</v>
          </cell>
          <cell r="AL399">
            <v>2016</v>
          </cell>
          <cell r="AM399" t="str">
            <v>Flex Grid Energy</v>
          </cell>
          <cell r="AO399" t="str">
            <v xml:space="preserve">Canadian - </v>
          </cell>
          <cell r="AP399" t="str">
            <v xml:space="preserve">PHB - </v>
          </cell>
          <cell r="AQ399">
            <v>2</v>
          </cell>
          <cell r="AR399" t="str">
            <v/>
          </cell>
          <cell r="AS399">
            <v>100</v>
          </cell>
          <cell r="AU399" t="str">
            <v>TRB05</v>
          </cell>
          <cell r="AV399" t="str">
            <v>TE62901</v>
          </cell>
          <cell r="AW399">
            <v>45</v>
          </cell>
          <cell r="AX399" t="str">
            <v>3# CA 1/0 AWG (CA 2 AWG)</v>
          </cell>
          <cell r="AY399">
            <v>0.21609999999999999</v>
          </cell>
          <cell r="BA399" t="str">
            <v>3# CA 2 AWG (CA 2 AWG)</v>
          </cell>
          <cell r="BB399">
            <v>5.4141766328669538</v>
          </cell>
        </row>
        <row r="400">
          <cell r="B400" t="str">
            <v>A016859936</v>
          </cell>
          <cell r="C400">
            <v>3253693</v>
          </cell>
          <cell r="D400" t="str">
            <v>JOSE DE OLIVEIRA BASTOS NETO</v>
          </cell>
          <cell r="E400">
            <v>2.34</v>
          </cell>
          <cell r="F400">
            <v>2.34</v>
          </cell>
          <cell r="G400">
            <v>42465</v>
          </cell>
          <cell r="H400" t="str">
            <v>ABR</v>
          </cell>
          <cell r="I400">
            <v>2016</v>
          </cell>
          <cell r="J400">
            <v>42500</v>
          </cell>
          <cell r="K400">
            <v>42500</v>
          </cell>
          <cell r="L400" t="str">
            <v>MAI</v>
          </cell>
          <cell r="M400">
            <v>2016</v>
          </cell>
          <cell r="N400" t="str">
            <v>-</v>
          </cell>
          <cell r="O400" t="str">
            <v>CANCELADO</v>
          </cell>
          <cell r="P400">
            <v>7</v>
          </cell>
          <cell r="Q400">
            <v>21</v>
          </cell>
          <cell r="R400" t="str">
            <v>Mariana</v>
          </cell>
          <cell r="S400" t="str">
            <v>REPROVADO</v>
          </cell>
          <cell r="T400">
            <v>42507</v>
          </cell>
          <cell r="U400" t="str">
            <v>MAI</v>
          </cell>
          <cell r="V400">
            <v>2016</v>
          </cell>
          <cell r="W400" t="str">
            <v>MACAÉ</v>
          </cell>
          <cell r="X400" t="str">
            <v>NT-BR 010 R-1</v>
          </cell>
          <cell r="Y400" t="str">
            <v>MICRO</v>
          </cell>
          <cell r="Z400" t="str">
            <v>NÃO</v>
          </cell>
          <cell r="AA400" t="str">
            <v>BT - 3Ø</v>
          </cell>
          <cell r="AB400" t="str">
            <v>Residencial</v>
          </cell>
          <cell r="AC400" t="str">
            <v>ORDEM FINALIZADA</v>
          </cell>
          <cell r="AD400" t="str">
            <v>-22.857276</v>
          </cell>
          <cell r="AE400" t="str">
            <v>-43.003742</v>
          </cell>
          <cell r="AF400" t="str">
            <v>NÃO</v>
          </cell>
          <cell r="AJ400">
            <v>42754</v>
          </cell>
          <cell r="AK400" t="str">
            <v>JAN</v>
          </cell>
          <cell r="AL400">
            <v>2017</v>
          </cell>
          <cell r="AM400" t="str">
            <v>Célula Energia</v>
          </cell>
          <cell r="AQ400">
            <v>2</v>
          </cell>
          <cell r="AR400" t="str">
            <v/>
          </cell>
          <cell r="AS400">
            <v>289</v>
          </cell>
          <cell r="AT400" t="str">
            <v>ART + Coordenadas Geográficas/PS</v>
          </cell>
          <cell r="AU400" t="str">
            <v>NSA02</v>
          </cell>
          <cell r="AV400" t="str">
            <v>MC22786</v>
          </cell>
          <cell r="AW400">
            <v>75</v>
          </cell>
          <cell r="AX400" t="str">
            <v>3# BT SDE</v>
          </cell>
          <cell r="AY400">
            <v>2E-3</v>
          </cell>
          <cell r="BA400" t="str">
            <v>3# CU 35 mm²</v>
          </cell>
          <cell r="BB400">
            <v>4.88</v>
          </cell>
        </row>
        <row r="401">
          <cell r="B401" t="str">
            <v>A016943890</v>
          </cell>
          <cell r="C401">
            <v>2505004</v>
          </cell>
          <cell r="D401" t="str">
            <v>RODRIGO BARROZO DE ABREU</v>
          </cell>
          <cell r="E401">
            <v>3.38</v>
          </cell>
          <cell r="F401" t="str">
            <v>0</v>
          </cell>
          <cell r="G401">
            <v>42478</v>
          </cell>
          <cell r="H401" t="str">
            <v>ABR</v>
          </cell>
          <cell r="I401">
            <v>2016</v>
          </cell>
          <cell r="J401">
            <v>42500</v>
          </cell>
          <cell r="K401">
            <v>42500</v>
          </cell>
          <cell r="L401" t="str">
            <v>MAI</v>
          </cell>
          <cell r="M401">
            <v>2016</v>
          </cell>
          <cell r="N401" t="str">
            <v>-</v>
          </cell>
          <cell r="O401" t="str">
            <v>CONCLUÍDO</v>
          </cell>
          <cell r="P401">
            <v>7</v>
          </cell>
          <cell r="Q401">
            <v>22</v>
          </cell>
          <cell r="R401" t="str">
            <v>Olney</v>
          </cell>
          <cell r="S401" t="str">
            <v>REPROVADO</v>
          </cell>
          <cell r="T401">
            <v>42507</v>
          </cell>
          <cell r="U401" t="str">
            <v>MAI</v>
          </cell>
          <cell r="V401">
            <v>2016</v>
          </cell>
          <cell r="W401" t="str">
            <v>PÁDUA</v>
          </cell>
          <cell r="X401" t="str">
            <v>NT-BR 010 R-1</v>
          </cell>
          <cell r="Y401" t="str">
            <v>MICRO</v>
          </cell>
          <cell r="Z401" t="str">
            <v>NÃO</v>
          </cell>
          <cell r="AA401" t="str">
            <v>BT - 2Ø</v>
          </cell>
          <cell r="AB401" t="str">
            <v>Residencial</v>
          </cell>
          <cell r="AC401" t="str">
            <v>ORDEM FINALIZADA</v>
          </cell>
          <cell r="AD401" t="str">
            <v>-21.650478</v>
          </cell>
          <cell r="AE401" t="str">
            <v>-41.750811</v>
          </cell>
          <cell r="AF401" t="str">
            <v>NÃO</v>
          </cell>
          <cell r="AJ401" t="str">
            <v>12/07/2016</v>
          </cell>
          <cell r="AK401" t="str">
            <v>JUL</v>
          </cell>
          <cell r="AL401">
            <v>2016</v>
          </cell>
          <cell r="AM401" t="str">
            <v>Willen de S Villaça</v>
          </cell>
          <cell r="AO401" t="str">
            <v xml:space="preserve">Canadian - </v>
          </cell>
          <cell r="AP401" t="str">
            <v xml:space="preserve">ABB - </v>
          </cell>
          <cell r="AQ401">
            <v>2</v>
          </cell>
          <cell r="AR401" t="str">
            <v/>
          </cell>
          <cell r="AS401">
            <v>85</v>
          </cell>
          <cell r="AT401" t="str">
            <v>ART</v>
          </cell>
          <cell r="AU401" t="str">
            <v>SAF02</v>
          </cell>
          <cell r="AV401" t="str">
            <v>PD50546</v>
          </cell>
          <cell r="AW401">
            <v>113</v>
          </cell>
          <cell r="AX401" t="str">
            <v>3# PR 1kV 3x50(50)mm²AL</v>
          </cell>
          <cell r="AY401">
            <v>0.749</v>
          </cell>
          <cell r="BA401" t="str">
            <v>2# CAA 4 AWG</v>
          </cell>
          <cell r="BB401">
            <v>15.66</v>
          </cell>
        </row>
        <row r="402">
          <cell r="B402" t="str">
            <v>A016589098</v>
          </cell>
          <cell r="C402">
            <v>3734393</v>
          </cell>
          <cell r="D402" t="str">
            <v>MARCIO ANDRE MERIDA AGUIAR</v>
          </cell>
          <cell r="E402">
            <v>3.12</v>
          </cell>
          <cell r="F402">
            <v>3.12</v>
          </cell>
          <cell r="G402">
            <v>42425</v>
          </cell>
          <cell r="H402" t="str">
            <v>FEV</v>
          </cell>
          <cell r="I402">
            <v>2016</v>
          </cell>
          <cell r="J402">
            <v>42500</v>
          </cell>
          <cell r="K402">
            <v>42500</v>
          </cell>
          <cell r="L402" t="str">
            <v>MAI</v>
          </cell>
          <cell r="M402">
            <v>2016</v>
          </cell>
          <cell r="N402" t="str">
            <v>-</v>
          </cell>
          <cell r="O402" t="str">
            <v>CONCLUÍDO</v>
          </cell>
          <cell r="P402">
            <v>8</v>
          </cell>
          <cell r="Q402">
            <v>30</v>
          </cell>
          <cell r="R402" t="str">
            <v>Olney</v>
          </cell>
          <cell r="S402" t="str">
            <v>APROVADO</v>
          </cell>
          <cell r="T402">
            <v>42508</v>
          </cell>
          <cell r="U402" t="str">
            <v>MAI</v>
          </cell>
          <cell r="V402">
            <v>2016</v>
          </cell>
          <cell r="W402" t="str">
            <v>CAMPOS</v>
          </cell>
          <cell r="X402" t="str">
            <v>NT-BR 010 R-0</v>
          </cell>
          <cell r="Y402" t="str">
            <v>MICRO</v>
          </cell>
          <cell r="Z402" t="str">
            <v>NÃO</v>
          </cell>
          <cell r="AA402" t="str">
            <v>BT - 3Ø</v>
          </cell>
          <cell r="AB402" t="str">
            <v>Residencial</v>
          </cell>
          <cell r="AC402" t="str">
            <v>ORDEM FINALIZADA</v>
          </cell>
          <cell r="AD402" t="str">
            <v>-21.764590</v>
          </cell>
          <cell r="AE402" t="str">
            <v>-41.351318</v>
          </cell>
          <cell r="AF402" t="str">
            <v>SIM</v>
          </cell>
          <cell r="AG402">
            <v>42559</v>
          </cell>
          <cell r="AH402" t="str">
            <v>AUTO</v>
          </cell>
          <cell r="AJ402" t="str">
            <v>11/07/2016</v>
          </cell>
          <cell r="AK402" t="str">
            <v>JUL</v>
          </cell>
          <cell r="AL402">
            <v>2016</v>
          </cell>
          <cell r="AM402" t="str">
            <v>Autoseg Serviços e Comércio LTDA</v>
          </cell>
          <cell r="AN402" t="str">
            <v>MOVIMENTADA PELA COMERCIAL ERRONEAMENTE</v>
          </cell>
          <cell r="AO402" t="str">
            <v xml:space="preserve">Canadian - </v>
          </cell>
          <cell r="AP402" t="str">
            <v xml:space="preserve">PHB - </v>
          </cell>
          <cell r="AQ402">
            <v>2</v>
          </cell>
          <cell r="AR402" t="str">
            <v/>
          </cell>
          <cell r="AS402">
            <v>137</v>
          </cell>
          <cell r="AU402" t="str">
            <v>DIC10</v>
          </cell>
          <cell r="AV402" t="str">
            <v>CP31820</v>
          </cell>
          <cell r="AW402">
            <v>75</v>
          </cell>
          <cell r="AX402" t="str">
            <v>3# CA 4/0 AWG (CA 1/0 AWG)</v>
          </cell>
          <cell r="AY402">
            <v>0.29110000000000003</v>
          </cell>
          <cell r="BA402" t="str">
            <v>3# CA 336,4 MCM (CA 1/0 AWG)</v>
          </cell>
          <cell r="BB402">
            <v>3.6512502434132834</v>
          </cell>
        </row>
        <row r="403">
          <cell r="B403" t="str">
            <v>A017100284</v>
          </cell>
          <cell r="C403">
            <v>5996864</v>
          </cell>
          <cell r="D403" t="str">
            <v>ROMMEL MAX MARTINS</v>
          </cell>
          <cell r="E403">
            <v>1.56</v>
          </cell>
          <cell r="F403">
            <v>1.56</v>
          </cell>
          <cell r="G403">
            <v>42500</v>
          </cell>
          <cell r="H403" t="str">
            <v>MAI</v>
          </cell>
          <cell r="I403">
            <v>2016</v>
          </cell>
          <cell r="J403">
            <v>42500</v>
          </cell>
          <cell r="K403">
            <v>42500</v>
          </cell>
          <cell r="L403" t="str">
            <v>MAI</v>
          </cell>
          <cell r="M403">
            <v>2016</v>
          </cell>
          <cell r="N403" t="str">
            <v>-</v>
          </cell>
          <cell r="O403" t="str">
            <v>CONCLUÍDO</v>
          </cell>
          <cell r="P403">
            <v>8</v>
          </cell>
          <cell r="Q403">
            <v>8</v>
          </cell>
          <cell r="R403" t="str">
            <v>Mariana</v>
          </cell>
          <cell r="S403" t="str">
            <v>APROVADO</v>
          </cell>
          <cell r="T403">
            <v>42508</v>
          </cell>
          <cell r="U403" t="str">
            <v>MAI</v>
          </cell>
          <cell r="V403">
            <v>2016</v>
          </cell>
          <cell r="W403" t="str">
            <v>NITERÓI</v>
          </cell>
          <cell r="X403" t="str">
            <v>NT-BR 010 R-1</v>
          </cell>
          <cell r="Y403" t="str">
            <v>MICRO</v>
          </cell>
          <cell r="Z403" t="str">
            <v>NÃO</v>
          </cell>
          <cell r="AA403" t="str">
            <v>BT - 3Ø</v>
          </cell>
          <cell r="AB403" t="str">
            <v>Residencial</v>
          </cell>
          <cell r="AC403" t="str">
            <v>ORDEM FINALIZADA</v>
          </cell>
          <cell r="AD403" t="str">
            <v>-22.881781</v>
          </cell>
          <cell r="AE403" t="str">
            <v xml:space="preserve"> -42.788689</v>
          </cell>
          <cell r="AF403" t="str">
            <v>SIM</v>
          </cell>
          <cell r="AG403">
            <v>42549</v>
          </cell>
          <cell r="AH403" t="str">
            <v>AUTO</v>
          </cell>
          <cell r="AJ403" t="str">
            <v>28/06/2016</v>
          </cell>
          <cell r="AK403" t="str">
            <v>JUN</v>
          </cell>
          <cell r="AL403">
            <v>2016</v>
          </cell>
          <cell r="AM403" t="str">
            <v>Sincronia Engenharia</v>
          </cell>
          <cell r="AO403" t="str">
            <v xml:space="preserve">CANADIAN - </v>
          </cell>
          <cell r="AP403" t="str">
            <v xml:space="preserve">FRONIUS - </v>
          </cell>
          <cell r="AQ403">
            <v>1</v>
          </cell>
          <cell r="AR403" t="str">
            <v/>
          </cell>
          <cell r="AS403">
            <v>49</v>
          </cell>
          <cell r="AU403" t="str">
            <v>MAR04</v>
          </cell>
          <cell r="AV403" t="str">
            <v>NI39344</v>
          </cell>
          <cell r="AW403">
            <v>15</v>
          </cell>
          <cell r="AX403" t="str">
            <v>3# CA 2 AWG (CA 2 AWG)</v>
          </cell>
          <cell r="AY403">
            <v>0.14809999999999998</v>
          </cell>
          <cell r="BA403" t="str">
            <v>3# CA 2 AWG</v>
          </cell>
          <cell r="BB403">
            <v>23.5</v>
          </cell>
        </row>
        <row r="404">
          <cell r="B404" t="str">
            <v>A016826893</v>
          </cell>
          <cell r="C404">
            <v>6297405</v>
          </cell>
          <cell r="D404" t="str">
            <v>DEMPISSOM MYRRHA VIEIRA</v>
          </cell>
          <cell r="E404">
            <v>1.5</v>
          </cell>
          <cell r="F404">
            <v>1.5</v>
          </cell>
          <cell r="G404">
            <v>42460</v>
          </cell>
          <cell r="H404" t="str">
            <v>MAR</v>
          </cell>
          <cell r="I404">
            <v>2016</v>
          </cell>
          <cell r="J404">
            <v>42501</v>
          </cell>
          <cell r="K404">
            <v>42501</v>
          </cell>
          <cell r="L404" t="str">
            <v>MAI</v>
          </cell>
          <cell r="M404">
            <v>2016</v>
          </cell>
          <cell r="N404" t="str">
            <v>-</v>
          </cell>
          <cell r="O404" t="str">
            <v>CONCLUÍDO</v>
          </cell>
          <cell r="P404">
            <v>7</v>
          </cell>
          <cell r="Q404">
            <v>25</v>
          </cell>
          <cell r="R404" t="str">
            <v>Mariana</v>
          </cell>
          <cell r="S404" t="str">
            <v>APROVADO</v>
          </cell>
          <cell r="T404">
            <v>42508</v>
          </cell>
          <cell r="U404" t="str">
            <v>MAI</v>
          </cell>
          <cell r="V404">
            <v>2016</v>
          </cell>
          <cell r="W404" t="str">
            <v>MAGÉ</v>
          </cell>
          <cell r="X404" t="str">
            <v>NT-BR 010 R-1</v>
          </cell>
          <cell r="Y404" t="str">
            <v>MICRO</v>
          </cell>
          <cell r="Z404" t="str">
            <v>NÃO</v>
          </cell>
          <cell r="AA404" t="str">
            <v>BT - 2Ø</v>
          </cell>
          <cell r="AB404" t="str">
            <v>Residencial</v>
          </cell>
          <cell r="AC404" t="str">
            <v>ORDEM FINALIZADA</v>
          </cell>
          <cell r="AD404" t="str">
            <v>-22.683638</v>
          </cell>
          <cell r="AE404" t="str">
            <v>-43.269394</v>
          </cell>
          <cell r="AF404" t="str">
            <v>SIM</v>
          </cell>
          <cell r="AG404">
            <v>42611</v>
          </cell>
          <cell r="AJ404" t="str">
            <v>30/08/2016</v>
          </cell>
          <cell r="AK404" t="str">
            <v>AGO</v>
          </cell>
          <cell r="AL404">
            <v>2016</v>
          </cell>
          <cell r="AM404" t="str">
            <v>Demfe Engenharia</v>
          </cell>
          <cell r="AO404" t="str">
            <v>Quartech - CS6P-260</v>
          </cell>
          <cell r="AP404" t="str">
            <v>SMA - SIW300 M015</v>
          </cell>
          <cell r="AQ404">
            <v>2</v>
          </cell>
          <cell r="AR404" t="str">
            <v/>
          </cell>
          <cell r="AS404">
            <v>152</v>
          </cell>
          <cell r="AU404" t="str">
            <v>CEL21</v>
          </cell>
          <cell r="AV404" t="str">
            <v>MG85064</v>
          </cell>
          <cell r="AW404">
            <v>75</v>
          </cell>
          <cell r="AX404" t="str">
            <v>3# PR 1kV 3x50(50)mm²AL</v>
          </cell>
          <cell r="AY404">
            <v>0.28210000000000002</v>
          </cell>
          <cell r="BA404" t="str">
            <v>3# CA 2 AWG</v>
          </cell>
          <cell r="BB404">
            <v>7.2777154693801904</v>
          </cell>
        </row>
        <row r="405">
          <cell r="B405" t="str">
            <v>A016885050</v>
          </cell>
          <cell r="C405">
            <v>654304</v>
          </cell>
          <cell r="D405" t="str">
            <v>JULIO NUNES DA MOTA</v>
          </cell>
          <cell r="E405">
            <v>1.3</v>
          </cell>
          <cell r="F405">
            <v>1.3</v>
          </cell>
          <cell r="G405">
            <v>42471</v>
          </cell>
          <cell r="H405" t="str">
            <v>ABR</v>
          </cell>
          <cell r="I405">
            <v>2016</v>
          </cell>
          <cell r="J405">
            <v>42501</v>
          </cell>
          <cell r="K405">
            <v>42501</v>
          </cell>
          <cell r="L405" t="str">
            <v>MAI</v>
          </cell>
          <cell r="M405">
            <v>2016</v>
          </cell>
          <cell r="N405" t="str">
            <v>-</v>
          </cell>
          <cell r="O405" t="str">
            <v>CONCLUÍDO</v>
          </cell>
          <cell r="P405">
            <v>7</v>
          </cell>
          <cell r="Q405">
            <v>22</v>
          </cell>
          <cell r="R405" t="str">
            <v>Mariana</v>
          </cell>
          <cell r="S405" t="str">
            <v>APROVADO</v>
          </cell>
          <cell r="T405">
            <v>42508</v>
          </cell>
          <cell r="U405" t="str">
            <v>MAI</v>
          </cell>
          <cell r="V405">
            <v>2016</v>
          </cell>
          <cell r="W405" t="str">
            <v>CABO FRIO</v>
          </cell>
          <cell r="X405" t="str">
            <v>NT-BR 010 R-1</v>
          </cell>
          <cell r="Y405" t="str">
            <v>MICRO</v>
          </cell>
          <cell r="Z405" t="str">
            <v>NÃO</v>
          </cell>
          <cell r="AA405" t="str">
            <v>BT - 3Ø</v>
          </cell>
          <cell r="AB405" t="str">
            <v>Residencial</v>
          </cell>
          <cell r="AC405" t="str">
            <v>ORDEM FINALIZADA</v>
          </cell>
          <cell r="AD405" t="str">
            <v>-22.828357</v>
          </cell>
          <cell r="AE405" t="str">
            <v>-42.973778</v>
          </cell>
          <cell r="AF405" t="str">
            <v>SIM</v>
          </cell>
          <cell r="AG405">
            <v>42523</v>
          </cell>
          <cell r="AH405" t="str">
            <v>AUTO</v>
          </cell>
          <cell r="AJ405" t="str">
            <v>03/06/2016</v>
          </cell>
          <cell r="AK405" t="str">
            <v>JUN</v>
          </cell>
          <cell r="AL405">
            <v>2016</v>
          </cell>
          <cell r="AM405" t="str">
            <v>Krasner</v>
          </cell>
          <cell r="AO405" t="str">
            <v xml:space="preserve">CANADIAN - </v>
          </cell>
          <cell r="AP405" t="str">
            <v xml:space="preserve">PHB - </v>
          </cell>
          <cell r="AQ405">
            <v>2</v>
          </cell>
          <cell r="AR405" t="str">
            <v/>
          </cell>
          <cell r="AS405">
            <v>53</v>
          </cell>
          <cell r="AU405" t="str">
            <v>ARA03</v>
          </cell>
          <cell r="AV405" t="str">
            <v>AR40464</v>
          </cell>
          <cell r="AW405">
            <v>75</v>
          </cell>
          <cell r="AX405" t="str">
            <v>3# PR 1kV 3x35(35)mm²AL</v>
          </cell>
          <cell r="AY405">
            <v>0.29710000000000003</v>
          </cell>
          <cell r="BA405" t="str">
            <v>3# CU 35 mm²</v>
          </cell>
          <cell r="BB405">
            <v>1.78</v>
          </cell>
        </row>
        <row r="406">
          <cell r="B406" t="str">
            <v>A017122589</v>
          </cell>
          <cell r="C406">
            <v>148090</v>
          </cell>
          <cell r="D406" t="str">
            <v>IVAN MULLER BOTELHO</v>
          </cell>
          <cell r="E406">
            <v>8.19</v>
          </cell>
          <cell r="F406">
            <v>8.19</v>
          </cell>
          <cell r="G406">
            <v>42501</v>
          </cell>
          <cell r="H406" t="str">
            <v>MAI</v>
          </cell>
          <cell r="I406">
            <v>2016</v>
          </cell>
          <cell r="J406">
            <v>42501</v>
          </cell>
          <cell r="K406">
            <v>42501</v>
          </cell>
          <cell r="L406" t="str">
            <v>MAI</v>
          </cell>
          <cell r="M406">
            <v>2016</v>
          </cell>
          <cell r="N406" t="str">
            <v>-</v>
          </cell>
          <cell r="O406" t="str">
            <v>CONCLUÍDO</v>
          </cell>
          <cell r="P406">
            <v>9</v>
          </cell>
          <cell r="Q406">
            <v>9</v>
          </cell>
          <cell r="R406" t="str">
            <v>Olney</v>
          </cell>
          <cell r="S406" t="str">
            <v>APROVADO</v>
          </cell>
          <cell r="T406">
            <v>42510</v>
          </cell>
          <cell r="U406" t="str">
            <v>MAI</v>
          </cell>
          <cell r="V406">
            <v>2016</v>
          </cell>
          <cell r="W406" t="str">
            <v>CABO FRIO</v>
          </cell>
          <cell r="X406" t="str">
            <v>NT-BR 010 R-1</v>
          </cell>
          <cell r="Y406" t="str">
            <v>MICRO</v>
          </cell>
          <cell r="Z406" t="str">
            <v>NÃO</v>
          </cell>
          <cell r="AA406" t="str">
            <v>BT - 3Ø</v>
          </cell>
          <cell r="AB406" t="str">
            <v>Residencial</v>
          </cell>
          <cell r="AC406" t="str">
            <v>ORDEM FINALIZADA</v>
          </cell>
          <cell r="AD406" t="str">
            <v>-22.755270</v>
          </cell>
          <cell r="AE406" t="str">
            <v xml:space="preserve"> -41.89268</v>
          </cell>
          <cell r="AF406" t="str">
            <v>SIM</v>
          </cell>
          <cell r="AG406">
            <v>42545</v>
          </cell>
          <cell r="AH406" t="str">
            <v>AUTO</v>
          </cell>
          <cell r="AJ406" t="str">
            <v>29/06/2016</v>
          </cell>
          <cell r="AK406" t="str">
            <v>JUN</v>
          </cell>
          <cell r="AL406">
            <v>2016</v>
          </cell>
          <cell r="AM406" t="str">
            <v>Carto Solar</v>
          </cell>
          <cell r="AO406" t="str">
            <v>CANADIAN - CS6X-315P</v>
          </cell>
          <cell r="AP406" t="str">
            <v>FRONIUS - PRIMO 8.2-1</v>
          </cell>
          <cell r="AQ406">
            <v>1</v>
          </cell>
          <cell r="AR406" t="str">
            <v/>
          </cell>
          <cell r="AS406">
            <v>49</v>
          </cell>
          <cell r="AU406" t="str">
            <v>BUZ02</v>
          </cell>
          <cell r="AV406" t="str">
            <v>CF44561</v>
          </cell>
          <cell r="AW406">
            <v>113</v>
          </cell>
          <cell r="AX406" t="str">
            <v>3# PR 1kV 3x150(70)mm²AL</v>
          </cell>
          <cell r="AY406">
            <v>0.28010000000000002</v>
          </cell>
          <cell r="BA406" t="str">
            <v>3# COMP 185</v>
          </cell>
          <cell r="BB406">
            <v>4.0321051649656363</v>
          </cell>
        </row>
        <row r="407">
          <cell r="B407" t="str">
            <v>A017131588</v>
          </cell>
          <cell r="C407">
            <v>6268919</v>
          </cell>
          <cell r="D407" t="str">
            <v>JUCILEI DA SILVA</v>
          </cell>
          <cell r="F407" t="str">
            <v>0</v>
          </cell>
          <cell r="G407">
            <v>42502</v>
          </cell>
          <cell r="H407" t="str">
            <v>-</v>
          </cell>
          <cell r="I407" t="str">
            <v>-</v>
          </cell>
          <cell r="J407">
            <v>42502</v>
          </cell>
          <cell r="K407">
            <v>42502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CANCELADO</v>
          </cell>
          <cell r="P407" t="str">
            <v>-</v>
          </cell>
          <cell r="Q407" t="str">
            <v>-</v>
          </cell>
          <cell r="S407" t="str">
            <v>ING. INDEVIDO</v>
          </cell>
          <cell r="U407" t="str">
            <v>-</v>
          </cell>
          <cell r="V407" t="str">
            <v>-</v>
          </cell>
          <cell r="X407" t="str">
            <v>-</v>
          </cell>
          <cell r="Y407" t="str">
            <v>-</v>
          </cell>
          <cell r="AC407" t="str">
            <v>ORDEM CANCELADA</v>
          </cell>
          <cell r="AF407" t="str">
            <v/>
          </cell>
          <cell r="AJ407" t="str">
            <v>18/05/2016</v>
          </cell>
          <cell r="AK407" t="str">
            <v>-</v>
          </cell>
          <cell r="AL407" t="str">
            <v>-</v>
          </cell>
          <cell r="AN407" t="str">
            <v>Documentos não enviados</v>
          </cell>
          <cell r="AQ407" t="str">
            <v>-</v>
          </cell>
          <cell r="AR407" t="str">
            <v/>
          </cell>
          <cell r="AS407" t="str">
            <v>-</v>
          </cell>
          <cell r="AU407" t="str">
            <v>-</v>
          </cell>
          <cell r="AV407" t="str">
            <v>-</v>
          </cell>
          <cell r="AW407" t="str">
            <v>-</v>
          </cell>
          <cell r="AX407" t="str">
            <v>-</v>
          </cell>
          <cell r="AY407" t="str">
            <v>-</v>
          </cell>
          <cell r="BA407" t="str">
            <v>-</v>
          </cell>
          <cell r="BB407" t="str">
            <v>-</v>
          </cell>
        </row>
        <row r="408">
          <cell r="B408" t="str">
            <v>A016623690</v>
          </cell>
          <cell r="C408">
            <v>6158755</v>
          </cell>
          <cell r="D408" t="str">
            <v>DULCILENE LIMA BARBOSA</v>
          </cell>
          <cell r="E408">
            <v>9.36</v>
          </cell>
          <cell r="F408">
            <v>9.36</v>
          </cell>
          <cell r="G408">
            <v>42430</v>
          </cell>
          <cell r="H408" t="str">
            <v>MAR</v>
          </cell>
          <cell r="I408">
            <v>2016</v>
          </cell>
          <cell r="J408">
            <v>42502</v>
          </cell>
          <cell r="K408">
            <v>42502</v>
          </cell>
          <cell r="L408" t="str">
            <v>MAI</v>
          </cell>
          <cell r="M408">
            <v>2016</v>
          </cell>
          <cell r="N408" t="str">
            <v>-</v>
          </cell>
          <cell r="O408" t="str">
            <v>CONCLUÍDO</v>
          </cell>
          <cell r="P408">
            <v>0</v>
          </cell>
          <cell r="Q408">
            <v>22</v>
          </cell>
          <cell r="R408" t="str">
            <v>Mariana</v>
          </cell>
          <cell r="S408" t="str">
            <v>APROVADO</v>
          </cell>
          <cell r="T408">
            <v>42502</v>
          </cell>
          <cell r="U408" t="str">
            <v>MAI</v>
          </cell>
          <cell r="V408">
            <v>2016</v>
          </cell>
          <cell r="W408" t="str">
            <v>NITERÓI</v>
          </cell>
          <cell r="X408" t="str">
            <v>NT-BR 010 R-1</v>
          </cell>
          <cell r="Y408" t="str">
            <v>MICRO</v>
          </cell>
          <cell r="Z408" t="str">
            <v>NÃO</v>
          </cell>
          <cell r="AA408" t="str">
            <v>BT - 3Ø</v>
          </cell>
          <cell r="AB408" t="str">
            <v>Residencial</v>
          </cell>
          <cell r="AC408" t="str">
            <v>ORDEM FINALIZADA</v>
          </cell>
          <cell r="AD408" t="str">
            <v>-22.902761</v>
          </cell>
          <cell r="AE408" t="str">
            <v>-43.135313</v>
          </cell>
          <cell r="AF408" t="str">
            <v>SIM</v>
          </cell>
          <cell r="AG408">
            <v>42536</v>
          </cell>
          <cell r="AH408" t="str">
            <v>AUTO REM</v>
          </cell>
          <cell r="AI408" t="str">
            <v>3686444 - 100%</v>
          </cell>
          <cell r="AJ408" t="str">
            <v>16/06/2016</v>
          </cell>
          <cell r="AK408" t="str">
            <v>JUN</v>
          </cell>
          <cell r="AL408">
            <v>2016</v>
          </cell>
          <cell r="AM408" t="str">
            <v>Solary</v>
          </cell>
          <cell r="AN408" t="str">
            <v>E-mail Patricia - Compensar 100% na UC 3686444 (a outra UC indicada não está no nome da cliente</v>
          </cell>
          <cell r="AO408" t="str">
            <v xml:space="preserve">Canadian - </v>
          </cell>
          <cell r="AP408" t="str">
            <v xml:space="preserve">ABB - </v>
          </cell>
          <cell r="AQ408">
            <v>2</v>
          </cell>
          <cell r="AR408" t="str">
            <v/>
          </cell>
          <cell r="AS408">
            <v>107</v>
          </cell>
          <cell r="AU408" t="str">
            <v>ING05</v>
          </cell>
          <cell r="AV408" t="str">
            <v>NI32288</v>
          </cell>
          <cell r="AW408">
            <v>75</v>
          </cell>
          <cell r="AX408" t="str">
            <v>3# CU 35 mm² (CU 16-1 FIO)</v>
          </cell>
          <cell r="AY408">
            <v>0.255</v>
          </cell>
          <cell r="BA408" t="str">
            <v>3# CA 2 AWG</v>
          </cell>
          <cell r="BB408">
            <v>0.5</v>
          </cell>
        </row>
        <row r="409">
          <cell r="B409" t="str">
            <v>A016887258</v>
          </cell>
          <cell r="C409">
            <v>3508869</v>
          </cell>
          <cell r="D409" t="str">
            <v>J FERREIRA DE PAULA SORVETERIA ME</v>
          </cell>
          <cell r="E409">
            <v>10.199999999999999</v>
          </cell>
          <cell r="F409">
            <v>10.199999999999999</v>
          </cell>
          <cell r="G409">
            <v>42471</v>
          </cell>
          <cell r="H409" t="str">
            <v>ABR</v>
          </cell>
          <cell r="I409">
            <v>2016</v>
          </cell>
          <cell r="J409">
            <v>42502</v>
          </cell>
          <cell r="K409">
            <v>42502</v>
          </cell>
          <cell r="L409" t="str">
            <v>MAI</v>
          </cell>
          <cell r="M409">
            <v>2016</v>
          </cell>
          <cell r="N409" t="str">
            <v>-</v>
          </cell>
          <cell r="O409" t="str">
            <v>CONCLUÍDO</v>
          </cell>
          <cell r="P409">
            <v>7</v>
          </cell>
          <cell r="Q409">
            <v>22</v>
          </cell>
          <cell r="R409" t="str">
            <v>Mariana</v>
          </cell>
          <cell r="S409" t="str">
            <v>APROVADO</v>
          </cell>
          <cell r="T409">
            <v>42509</v>
          </cell>
          <cell r="U409" t="str">
            <v>MAI</v>
          </cell>
          <cell r="V409">
            <v>2016</v>
          </cell>
          <cell r="W409" t="str">
            <v>ITAPERUNA</v>
          </cell>
          <cell r="X409" t="str">
            <v>NT-BR 010 R-1</v>
          </cell>
          <cell r="Y409" t="str">
            <v>MICRO</v>
          </cell>
          <cell r="Z409" t="str">
            <v>NÃO</v>
          </cell>
          <cell r="AA409" t="str">
            <v>BT - 3Ø</v>
          </cell>
          <cell r="AB409" t="str">
            <v>Comercial</v>
          </cell>
          <cell r="AC409" t="str">
            <v>ORDEM FINALIZADA</v>
          </cell>
          <cell r="AD409" t="str">
            <v>-21.202061</v>
          </cell>
          <cell r="AE409" t="str">
            <v>-41.890540</v>
          </cell>
          <cell r="AF409" t="str">
            <v>SIM</v>
          </cell>
          <cell r="AG409">
            <v>42531</v>
          </cell>
          <cell r="AH409" t="str">
            <v>AUTO</v>
          </cell>
          <cell r="AJ409" t="str">
            <v>13/06/2016</v>
          </cell>
          <cell r="AK409" t="str">
            <v>JUN</v>
          </cell>
          <cell r="AL409">
            <v>2016</v>
          </cell>
          <cell r="AM409" t="str">
            <v>Antonio C Pinto</v>
          </cell>
          <cell r="AO409" t="str">
            <v xml:space="preserve">Canadian - </v>
          </cell>
          <cell r="AP409" t="str">
            <v xml:space="preserve">ABB - </v>
          </cell>
          <cell r="AQ409">
            <v>2</v>
          </cell>
          <cell r="AR409" t="str">
            <v/>
          </cell>
          <cell r="AS409">
            <v>63</v>
          </cell>
          <cell r="AU409" t="str">
            <v>ITR07</v>
          </cell>
          <cell r="AV409" t="str">
            <v>IT10517</v>
          </cell>
          <cell r="AW409">
            <v>75</v>
          </cell>
          <cell r="AX409" t="str">
            <v>3# CA 1/0 AWG (CA 2 AWG)</v>
          </cell>
          <cell r="AY409">
            <v>0.43710000000000004</v>
          </cell>
          <cell r="BA409" t="str">
            <v>3# CA 4 AWG</v>
          </cell>
          <cell r="BB409">
            <v>68.150000000000006</v>
          </cell>
        </row>
        <row r="410">
          <cell r="B410" t="str">
            <v>A017017261</v>
          </cell>
          <cell r="C410">
            <v>3296144</v>
          </cell>
          <cell r="D410" t="str">
            <v>ANTONIO SERGIO FONTES DIAS</v>
          </cell>
          <cell r="E410">
            <v>2.2000000000000002</v>
          </cell>
          <cell r="F410">
            <v>2.2000000000000002</v>
          </cell>
          <cell r="G410">
            <v>42488</v>
          </cell>
          <cell r="H410" t="str">
            <v>ABR</v>
          </cell>
          <cell r="I410">
            <v>2016</v>
          </cell>
          <cell r="J410">
            <v>42502</v>
          </cell>
          <cell r="K410">
            <v>42502</v>
          </cell>
          <cell r="L410" t="str">
            <v>MAI</v>
          </cell>
          <cell r="M410">
            <v>2016</v>
          </cell>
          <cell r="N410" t="str">
            <v>-</v>
          </cell>
          <cell r="O410" t="str">
            <v>CONCLUÍDO</v>
          </cell>
          <cell r="P410">
            <v>7</v>
          </cell>
          <cell r="Q410">
            <v>20</v>
          </cell>
          <cell r="R410" t="str">
            <v>Mariana</v>
          </cell>
          <cell r="S410" t="str">
            <v>APROVADO</v>
          </cell>
          <cell r="T410">
            <v>42509</v>
          </cell>
          <cell r="U410" t="str">
            <v>MAI</v>
          </cell>
          <cell r="V410">
            <v>2016</v>
          </cell>
          <cell r="W410" t="str">
            <v>CABO FRIO</v>
          </cell>
          <cell r="X410" t="str">
            <v>NT-BR 010 R-1</v>
          </cell>
          <cell r="Y410" t="str">
            <v>MICRO</v>
          </cell>
          <cell r="Z410" t="str">
            <v>NÃO</v>
          </cell>
          <cell r="AA410" t="str">
            <v>BT - 3Ø</v>
          </cell>
          <cell r="AB410" t="str">
            <v>Residencial</v>
          </cell>
          <cell r="AC410" t="str">
            <v>ORDEM FINALIZADA</v>
          </cell>
          <cell r="AD410" t="str">
            <v>-22.876111</v>
          </cell>
          <cell r="AE410" t="str">
            <v>-42.046388</v>
          </cell>
          <cell r="AF410" t="str">
            <v>SIM</v>
          </cell>
          <cell r="AG410">
            <v>42564</v>
          </cell>
          <cell r="AJ410" t="str">
            <v>13/07/2016</v>
          </cell>
          <cell r="AK410" t="str">
            <v>JUL</v>
          </cell>
          <cell r="AL410">
            <v>2016</v>
          </cell>
          <cell r="AM410" t="str">
            <v>CSI Automação</v>
          </cell>
          <cell r="AO410" t="str">
            <v>Renovigi - Risen</v>
          </cell>
          <cell r="AP410" t="str">
            <v>B&amp;B Power - SF3000-TL</v>
          </cell>
          <cell r="AQ410">
            <v>2</v>
          </cell>
          <cell r="AR410" t="str">
            <v/>
          </cell>
          <cell r="AS410">
            <v>76</v>
          </cell>
          <cell r="AU410" t="str">
            <v>POC08</v>
          </cell>
          <cell r="AV410" t="str">
            <v>CF44024</v>
          </cell>
          <cell r="AW410">
            <v>113</v>
          </cell>
          <cell r="AX410" t="str">
            <v>3# CU 16-1 FIO (CU 16-1 FIO)</v>
          </cell>
          <cell r="AY410">
            <v>0.35410000000000003</v>
          </cell>
          <cell r="BA410" t="str">
            <v>3# CU 35 mm²</v>
          </cell>
          <cell r="BB410">
            <v>1.36</v>
          </cell>
        </row>
        <row r="411">
          <cell r="B411" t="str">
            <v>A016664700</v>
          </cell>
          <cell r="C411">
            <v>5788805</v>
          </cell>
          <cell r="D411" t="str">
            <v>CONCHITA GODINHO NOVAES MANAIA</v>
          </cell>
          <cell r="E411">
            <v>7.44</v>
          </cell>
          <cell r="F411" t="str">
            <v>0</v>
          </cell>
          <cell r="G411">
            <v>42436</v>
          </cell>
          <cell r="H411" t="str">
            <v>MAR</v>
          </cell>
          <cell r="I411">
            <v>2016</v>
          </cell>
          <cell r="J411">
            <v>42502</v>
          </cell>
          <cell r="K411">
            <v>42502</v>
          </cell>
          <cell r="L411" t="str">
            <v>MAI</v>
          </cell>
          <cell r="M411">
            <v>2016</v>
          </cell>
          <cell r="N411" t="str">
            <v>-</v>
          </cell>
          <cell r="O411" t="str">
            <v>CONCLUÍDO</v>
          </cell>
          <cell r="P411">
            <v>7</v>
          </cell>
          <cell r="Q411">
            <v>34</v>
          </cell>
          <cell r="R411" t="str">
            <v>Mariana</v>
          </cell>
          <cell r="S411" t="str">
            <v>REPROVADO</v>
          </cell>
          <cell r="T411">
            <v>42509</v>
          </cell>
          <cell r="U411" t="str">
            <v>MAI</v>
          </cell>
          <cell r="V411">
            <v>2016</v>
          </cell>
          <cell r="W411" t="str">
            <v>NITERÓI</v>
          </cell>
          <cell r="X411" t="str">
            <v>NT-BR 010 R-1</v>
          </cell>
          <cell r="Y411" t="str">
            <v>MICRO</v>
          </cell>
          <cell r="Z411" t="str">
            <v>NÃO</v>
          </cell>
          <cell r="AA411" t="str">
            <v>BT - 3Ø</v>
          </cell>
          <cell r="AB411" t="str">
            <v>Residencial</v>
          </cell>
          <cell r="AC411" t="str">
            <v>ORDEM FINALIZADA</v>
          </cell>
          <cell r="AD411" t="str">
            <v>-22.957113</v>
          </cell>
          <cell r="AE411" t="str">
            <v>-43.061465</v>
          </cell>
          <cell r="AF411" t="str">
            <v>NÃO</v>
          </cell>
          <cell r="AJ411" t="str">
            <v>13/07/2016</v>
          </cell>
          <cell r="AK411" t="str">
            <v>JUL</v>
          </cell>
          <cell r="AL411">
            <v>2016</v>
          </cell>
          <cell r="AM411" t="str">
            <v>Araxá</v>
          </cell>
          <cell r="AO411" t="str">
            <v>Trina Solar - 310 PC14 Multi</v>
          </cell>
          <cell r="AP411" t="str">
            <v>FRONIUS - PRIMO 6.0-1</v>
          </cell>
          <cell r="AQ411">
            <v>2</v>
          </cell>
          <cell r="AR411" t="str">
            <v/>
          </cell>
          <cell r="AS411">
            <v>128</v>
          </cell>
          <cell r="AT411" t="str">
            <v>Representante Legal</v>
          </cell>
          <cell r="AU411" t="str">
            <v>PIN03</v>
          </cell>
          <cell r="AV411" t="str">
            <v>NI33046</v>
          </cell>
          <cell r="AW411">
            <v>150</v>
          </cell>
          <cell r="AX411" t="str">
            <v>3# PR 1kV 3x50(50)mm²AL</v>
          </cell>
          <cell r="AY411">
            <v>0.38400000000000001</v>
          </cell>
          <cell r="BA411" t="str">
            <v>3# CA 2 AWG</v>
          </cell>
          <cell r="BB411">
            <v>1.41</v>
          </cell>
        </row>
        <row r="412">
          <cell r="B412" t="str">
            <v>A017124414</v>
          </cell>
          <cell r="C412">
            <v>5181401</v>
          </cell>
          <cell r="D412" t="str">
            <v>LUIZ OTAVIO COCITO DE ARAUJO</v>
          </cell>
          <cell r="E412">
            <v>3.1</v>
          </cell>
          <cell r="F412" t="str">
            <v>0</v>
          </cell>
          <cell r="G412">
            <v>42502</v>
          </cell>
          <cell r="H412" t="str">
            <v>MAI</v>
          </cell>
          <cell r="I412">
            <v>2016</v>
          </cell>
          <cell r="J412">
            <v>42502</v>
          </cell>
          <cell r="K412">
            <v>42502</v>
          </cell>
          <cell r="L412" t="str">
            <v>MAI</v>
          </cell>
          <cell r="M412">
            <v>2016</v>
          </cell>
          <cell r="N412" t="str">
            <v>-</v>
          </cell>
          <cell r="O412" t="str">
            <v>CONCLUÍDO</v>
          </cell>
          <cell r="P412">
            <v>8</v>
          </cell>
          <cell r="Q412">
            <v>15</v>
          </cell>
          <cell r="R412" t="str">
            <v>Mariana</v>
          </cell>
          <cell r="S412" t="str">
            <v>REPROVADO</v>
          </cell>
          <cell r="T412">
            <v>42510</v>
          </cell>
          <cell r="U412" t="str">
            <v>MAI</v>
          </cell>
          <cell r="V412">
            <v>2016</v>
          </cell>
          <cell r="W412" t="str">
            <v>NITERÓI</v>
          </cell>
          <cell r="X412" t="str">
            <v>NT-BR 010 R-1</v>
          </cell>
          <cell r="Y412" t="str">
            <v>MICRO</v>
          </cell>
          <cell r="Z412" t="str">
            <v>NÃO</v>
          </cell>
          <cell r="AA412" t="str">
            <v>BT - 3Ø</v>
          </cell>
          <cell r="AB412" t="str">
            <v>Residencial</v>
          </cell>
          <cell r="AC412" t="str">
            <v>ORDEM FINALIZADA</v>
          </cell>
          <cell r="AD412" t="str">
            <v>-22.953543</v>
          </cell>
          <cell r="AE412" t="str">
            <v>-43.081315</v>
          </cell>
          <cell r="AF412" t="str">
            <v>NÃO</v>
          </cell>
          <cell r="AJ412" t="str">
            <v>23/08/2016</v>
          </cell>
          <cell r="AK412" t="str">
            <v>AGO</v>
          </cell>
          <cell r="AL412">
            <v>2016</v>
          </cell>
          <cell r="AM412" t="str">
            <v>Carlos E Ribeiro</v>
          </cell>
          <cell r="AO412" t="str">
            <v>Trinasolar - 310, PC14, Multi</v>
          </cell>
          <cell r="AP412" t="str">
            <v>Fronius - Galvo 2.5-1</v>
          </cell>
          <cell r="AQ412">
            <v>1</v>
          </cell>
          <cell r="AR412" t="str">
            <v/>
          </cell>
          <cell r="AS412">
            <v>103</v>
          </cell>
          <cell r="AT412" t="str">
            <v>Representante Legal</v>
          </cell>
          <cell r="AU412" t="str">
            <v>PIN02</v>
          </cell>
          <cell r="AV412" t="str">
            <v>NI32909</v>
          </cell>
          <cell r="AW412">
            <v>75</v>
          </cell>
          <cell r="AX412" t="str">
            <v>3# CU 16-1 FIO (CU 16-1 FIO)</v>
          </cell>
          <cell r="AY412">
            <v>0.37910000000000005</v>
          </cell>
          <cell r="BA412" t="str">
            <v>3# CA 2 AWG</v>
          </cell>
          <cell r="BB412">
            <v>2.6</v>
          </cell>
        </row>
        <row r="413">
          <cell r="B413" t="str">
            <v>A017123741</v>
          </cell>
          <cell r="C413">
            <v>5518390</v>
          </cell>
          <cell r="D413" t="str">
            <v>JOAO AZEVEDO NETO</v>
          </cell>
          <cell r="E413">
            <v>2.08</v>
          </cell>
          <cell r="F413">
            <v>2.08</v>
          </cell>
          <cell r="G413">
            <v>42502</v>
          </cell>
          <cell r="H413" t="str">
            <v>MAI</v>
          </cell>
          <cell r="I413">
            <v>2016</v>
          </cell>
          <cell r="J413">
            <v>42502</v>
          </cell>
          <cell r="K413">
            <v>42502</v>
          </cell>
          <cell r="L413" t="str">
            <v>MAI</v>
          </cell>
          <cell r="M413">
            <v>2016</v>
          </cell>
          <cell r="N413" t="str">
            <v>-</v>
          </cell>
          <cell r="O413" t="str">
            <v>CONCLUÍDO</v>
          </cell>
          <cell r="P413">
            <v>8</v>
          </cell>
          <cell r="Q413">
            <v>8</v>
          </cell>
          <cell r="R413" t="str">
            <v>Mariana</v>
          </cell>
          <cell r="S413" t="str">
            <v>APROVADO</v>
          </cell>
          <cell r="T413">
            <v>42510</v>
          </cell>
          <cell r="U413" t="str">
            <v>MAI</v>
          </cell>
          <cell r="V413">
            <v>2016</v>
          </cell>
          <cell r="W413" t="str">
            <v>CABO FRIO</v>
          </cell>
          <cell r="X413" t="str">
            <v>NT-BR 010 R-1</v>
          </cell>
          <cell r="Y413" t="str">
            <v>MICRO</v>
          </cell>
          <cell r="Z413" t="str">
            <v>NÃO</v>
          </cell>
          <cell r="AA413" t="str">
            <v>BT - 3Ø</v>
          </cell>
          <cell r="AB413" t="str">
            <v>Residencial</v>
          </cell>
          <cell r="AC413" t="str">
            <v>ORDEM FINALIZADA</v>
          </cell>
          <cell r="AD413" t="str">
            <v>-22.867388</v>
          </cell>
          <cell r="AE413" t="str">
            <v xml:space="preserve"> -42.331641</v>
          </cell>
          <cell r="AF413" t="str">
            <v>SIM</v>
          </cell>
          <cell r="AG413">
            <v>42532</v>
          </cell>
          <cell r="AH413" t="str">
            <v>AUTO</v>
          </cell>
          <cell r="AJ413" t="str">
            <v>14/06/2016</v>
          </cell>
          <cell r="AK413" t="str">
            <v>JUN</v>
          </cell>
          <cell r="AL413">
            <v>2016</v>
          </cell>
          <cell r="AM413" t="str">
            <v>Enel Soluções</v>
          </cell>
          <cell r="AO413" t="str">
            <v xml:space="preserve">JINKO SOLAR - </v>
          </cell>
          <cell r="AP413" t="str">
            <v xml:space="preserve">FRONIUS - </v>
          </cell>
          <cell r="AQ413">
            <v>1</v>
          </cell>
          <cell r="AR413" t="str">
            <v/>
          </cell>
          <cell r="AS413">
            <v>33</v>
          </cell>
          <cell r="AU413" t="str">
            <v>ARA03</v>
          </cell>
          <cell r="AV413" t="str">
            <v>AR40456</v>
          </cell>
          <cell r="AW413">
            <v>75</v>
          </cell>
          <cell r="AX413" t="str">
            <v>PR 1kV 3x50(50)mm²AL</v>
          </cell>
          <cell r="AY413">
            <v>0.52410000000000001</v>
          </cell>
          <cell r="BA413" t="str">
            <v>3# CU 35 mm²</v>
          </cell>
          <cell r="BB413">
            <v>1.78</v>
          </cell>
        </row>
        <row r="414">
          <cell r="B414" t="str">
            <v>A016602072</v>
          </cell>
          <cell r="C414">
            <v>679601</v>
          </cell>
          <cell r="D414" t="str">
            <v>BRAULIO JOSE TANUS BRAS</v>
          </cell>
          <cell r="E414">
            <v>20.399999999999999</v>
          </cell>
          <cell r="F414">
            <v>20.399999999999999</v>
          </cell>
          <cell r="G414">
            <v>42426</v>
          </cell>
          <cell r="H414" t="str">
            <v>FEV</v>
          </cell>
          <cell r="I414">
            <v>2016</v>
          </cell>
          <cell r="J414">
            <v>42503</v>
          </cell>
          <cell r="K414">
            <v>42503</v>
          </cell>
          <cell r="L414" t="str">
            <v>MAI</v>
          </cell>
          <cell r="M414">
            <v>2016</v>
          </cell>
          <cell r="N414" t="str">
            <v>-</v>
          </cell>
          <cell r="O414" t="str">
            <v>CONCLUÍDO</v>
          </cell>
          <cell r="P414">
            <v>7</v>
          </cell>
          <cell r="Q414">
            <v>48</v>
          </cell>
          <cell r="R414" t="str">
            <v>Olney</v>
          </cell>
          <cell r="S414" t="str">
            <v>APROVADO</v>
          </cell>
          <cell r="T414">
            <v>42510</v>
          </cell>
          <cell r="U414" t="str">
            <v>MAI</v>
          </cell>
          <cell r="V414">
            <v>2016</v>
          </cell>
          <cell r="W414" t="str">
            <v>ITAPERUNA</v>
          </cell>
          <cell r="X414" t="str">
            <v>NT-BR 010 R-0</v>
          </cell>
          <cell r="Y414" t="str">
            <v>MICRO</v>
          </cell>
          <cell r="Z414" t="str">
            <v>NÃO</v>
          </cell>
          <cell r="AA414" t="str">
            <v>BT - 3Ø</v>
          </cell>
          <cell r="AB414" t="str">
            <v>Rural</v>
          </cell>
          <cell r="AC414" t="str">
            <v>ORDEM FINALIZADA</v>
          </cell>
          <cell r="AD414" t="str">
            <v>-20.977366</v>
          </cell>
          <cell r="AE414" t="str">
            <v>-42.018117</v>
          </cell>
          <cell r="AF414" t="str">
            <v>SIM</v>
          </cell>
          <cell r="AG414">
            <v>42544</v>
          </cell>
          <cell r="AH414" t="str">
            <v>AUTO</v>
          </cell>
          <cell r="AJ414" t="str">
            <v>28/06/2016</v>
          </cell>
          <cell r="AK414" t="str">
            <v>JUN</v>
          </cell>
          <cell r="AL414">
            <v>2016</v>
          </cell>
          <cell r="AM414" t="str">
            <v>Antonio C Pinto</v>
          </cell>
          <cell r="AO414" t="str">
            <v>CANADIAN - CS6P-255Wp</v>
          </cell>
          <cell r="AP414" t="str">
            <v>PHB - PHB20K-DT</v>
          </cell>
          <cell r="AQ414">
            <v>3</v>
          </cell>
          <cell r="AR414" t="str">
            <v/>
          </cell>
          <cell r="AS414">
            <v>123</v>
          </cell>
          <cell r="AU414" t="str">
            <v>NAT01</v>
          </cell>
          <cell r="AV414" t="str">
            <v>IT12844</v>
          </cell>
          <cell r="AW414">
            <v>45</v>
          </cell>
          <cell r="AX414" t="str">
            <v>3# BT SDE</v>
          </cell>
          <cell r="AY414">
            <v>1.1000000000000001E-3</v>
          </cell>
          <cell r="BA414" t="str">
            <v>1# CAA 4 AWG (CAA 4 AWG)</v>
          </cell>
          <cell r="BB414">
            <v>97.7</v>
          </cell>
        </row>
        <row r="415">
          <cell r="B415" t="str">
            <v>A017120915</v>
          </cell>
          <cell r="C415">
            <v>1308403</v>
          </cell>
          <cell r="D415" t="str">
            <v>JOAO CLAUDIO ALVIM DE BUSTAMANTE</v>
          </cell>
          <cell r="E415">
            <v>7.95</v>
          </cell>
          <cell r="F415">
            <v>7.95</v>
          </cell>
          <cell r="G415">
            <v>42501</v>
          </cell>
          <cell r="H415" t="str">
            <v>MAI</v>
          </cell>
          <cell r="I415">
            <v>2016</v>
          </cell>
          <cell r="J415">
            <v>42503</v>
          </cell>
          <cell r="K415">
            <v>42503</v>
          </cell>
          <cell r="L415" t="str">
            <v>MAI</v>
          </cell>
          <cell r="M415">
            <v>2016</v>
          </cell>
          <cell r="N415" t="str">
            <v>-</v>
          </cell>
          <cell r="O415" t="str">
            <v>CONCLUÍDO</v>
          </cell>
          <cell r="P415">
            <v>7</v>
          </cell>
          <cell r="Q415">
            <v>7</v>
          </cell>
          <cell r="R415" t="str">
            <v>Olney</v>
          </cell>
          <cell r="S415" t="str">
            <v>APROVADO</v>
          </cell>
          <cell r="T415">
            <v>42510</v>
          </cell>
          <cell r="U415" t="str">
            <v>MAI</v>
          </cell>
          <cell r="V415">
            <v>2016</v>
          </cell>
          <cell r="W415" t="str">
            <v>PETRÓPOLIS</v>
          </cell>
          <cell r="X415" t="str">
            <v>NT-BR 010 R-1</v>
          </cell>
          <cell r="Y415" t="str">
            <v>MICRO</v>
          </cell>
          <cell r="Z415" t="str">
            <v>NÃO</v>
          </cell>
          <cell r="AA415" t="str">
            <v>BT - 3Ø</v>
          </cell>
          <cell r="AB415" t="str">
            <v>Residencial</v>
          </cell>
          <cell r="AC415" t="str">
            <v>ORDEM FINALIZADA</v>
          </cell>
          <cell r="AD415" t="str">
            <v>-22.434178</v>
          </cell>
          <cell r="AE415" t="str">
            <v xml:space="preserve"> -43.110754</v>
          </cell>
          <cell r="AF415" t="str">
            <v>SIM</v>
          </cell>
          <cell r="AG415">
            <v>42552</v>
          </cell>
          <cell r="AH415" t="str">
            <v>AUTO</v>
          </cell>
          <cell r="AJ415" t="str">
            <v>04/07/2016</v>
          </cell>
          <cell r="AK415" t="str">
            <v>JUL</v>
          </cell>
          <cell r="AL415">
            <v>2016</v>
          </cell>
          <cell r="AM415" t="str">
            <v>Solar Grid</v>
          </cell>
          <cell r="AO415" t="str">
            <v xml:space="preserve">Canadian - </v>
          </cell>
          <cell r="AP415" t="str">
            <v xml:space="preserve">FRONIUS - </v>
          </cell>
          <cell r="AQ415">
            <v>1</v>
          </cell>
          <cell r="AR415" t="str">
            <v/>
          </cell>
          <cell r="AS415">
            <v>54</v>
          </cell>
          <cell r="AU415" t="str">
            <v>RDC04</v>
          </cell>
          <cell r="AV415" t="str">
            <v>PE66128</v>
          </cell>
          <cell r="AW415">
            <v>45</v>
          </cell>
          <cell r="AX415" t="str">
            <v>3# CU 16-1 FIO (CU 16-1 FIO)</v>
          </cell>
          <cell r="AY415">
            <v>0.36899999999999999</v>
          </cell>
          <cell r="BA415" t="str">
            <v>3# CA 2 AWG (CA 2 AWG)</v>
          </cell>
          <cell r="BB415">
            <v>4.95</v>
          </cell>
        </row>
        <row r="416">
          <cell r="B416" t="str">
            <v>A016260943</v>
          </cell>
          <cell r="C416">
            <v>6206038</v>
          </cell>
          <cell r="D416" t="str">
            <v>JOAO ROMAO DOS SANTOS FILHO</v>
          </cell>
          <cell r="E416">
            <v>1.86</v>
          </cell>
          <cell r="F416">
            <v>1.86</v>
          </cell>
          <cell r="G416">
            <v>42382</v>
          </cell>
          <cell r="H416" t="str">
            <v>JAN</v>
          </cell>
          <cell r="I416">
            <v>2016</v>
          </cell>
          <cell r="J416">
            <v>42506</v>
          </cell>
          <cell r="K416">
            <v>42506</v>
          </cell>
          <cell r="L416" t="str">
            <v>MAI</v>
          </cell>
          <cell r="M416">
            <v>2016</v>
          </cell>
          <cell r="N416" t="str">
            <v>-</v>
          </cell>
          <cell r="O416" t="str">
            <v>CONCLUÍDO</v>
          </cell>
          <cell r="P416">
            <v>8</v>
          </cell>
          <cell r="Q416">
            <v>22</v>
          </cell>
          <cell r="R416" t="str">
            <v>Mariana</v>
          </cell>
          <cell r="S416" t="str">
            <v>APROVADO</v>
          </cell>
          <cell r="T416">
            <v>42514</v>
          </cell>
          <cell r="U416" t="str">
            <v>MAI</v>
          </cell>
          <cell r="V416">
            <v>2016</v>
          </cell>
          <cell r="W416" t="str">
            <v>ANGRA</v>
          </cell>
          <cell r="X416" t="str">
            <v>NT-BR 010 R-0</v>
          </cell>
          <cell r="Y416" t="str">
            <v>MICRO</v>
          </cell>
          <cell r="Z416" t="str">
            <v>NÃO</v>
          </cell>
          <cell r="AA416" t="str">
            <v>BT - 2Ø</v>
          </cell>
          <cell r="AB416" t="str">
            <v>Residencial</v>
          </cell>
          <cell r="AC416" t="str">
            <v>ORDEM FINALIZADA</v>
          </cell>
          <cell r="AD416" t="str">
            <v>-23.144033</v>
          </cell>
          <cell r="AE416" t="str">
            <v>-44.166583</v>
          </cell>
          <cell r="AF416" t="str">
            <v>SIM</v>
          </cell>
          <cell r="AG416">
            <v>42567</v>
          </cell>
          <cell r="AH416" t="str">
            <v>AUTO</v>
          </cell>
          <cell r="AJ416" t="str">
            <v>18/07/2016</v>
          </cell>
          <cell r="AK416" t="str">
            <v>JUL</v>
          </cell>
          <cell r="AL416">
            <v>2016</v>
          </cell>
          <cell r="AM416" t="str">
            <v>Araxá</v>
          </cell>
          <cell r="AO416" t="str">
            <v>Trina Solar - 310, PEG14, Multi</v>
          </cell>
          <cell r="AP416" t="str">
            <v>FRONIUS - Galvo 1.5-1</v>
          </cell>
          <cell r="AQ416">
            <v>2</v>
          </cell>
          <cell r="AR416" t="str">
            <v/>
          </cell>
          <cell r="AS416">
            <v>187</v>
          </cell>
          <cell r="AU416" t="str">
            <v>JAC01</v>
          </cell>
          <cell r="AV416" t="str">
            <v>AN77300</v>
          </cell>
          <cell r="AW416">
            <v>113</v>
          </cell>
          <cell r="AX416" t="str">
            <v>3# PR 1kV 3x95(50)mm²AL</v>
          </cell>
          <cell r="AY416">
            <v>0.59510000000000007</v>
          </cell>
          <cell r="BA416" t="str">
            <v>3# PR 15kV 3x95(70)mm²AL</v>
          </cell>
          <cell r="BB416">
            <v>11.76</v>
          </cell>
        </row>
        <row r="417">
          <cell r="B417" t="str">
            <v>A017097623</v>
          </cell>
          <cell r="C417">
            <v>3544976</v>
          </cell>
          <cell r="D417" t="str">
            <v>GRUPO APOIO ASS E EMP EDUCACIONAIS LTDA</v>
          </cell>
          <cell r="E417">
            <v>15</v>
          </cell>
          <cell r="F417">
            <v>15</v>
          </cell>
          <cell r="G417">
            <v>42499</v>
          </cell>
          <cell r="H417" t="str">
            <v>MAI</v>
          </cell>
          <cell r="I417">
            <v>2016</v>
          </cell>
          <cell r="J417">
            <v>42507</v>
          </cell>
          <cell r="K417">
            <v>42507</v>
          </cell>
          <cell r="L417" t="str">
            <v>MAI</v>
          </cell>
          <cell r="M417">
            <v>2016</v>
          </cell>
          <cell r="N417" t="str">
            <v>-</v>
          </cell>
          <cell r="O417" t="str">
            <v>CONCLUÍDO</v>
          </cell>
          <cell r="P417">
            <v>7</v>
          </cell>
          <cell r="Q417">
            <v>7</v>
          </cell>
          <cell r="R417" t="str">
            <v>Mariana</v>
          </cell>
          <cell r="S417" t="str">
            <v>APROVADO</v>
          </cell>
          <cell r="T417">
            <v>42514</v>
          </cell>
          <cell r="U417" t="str">
            <v>MAI</v>
          </cell>
          <cell r="V417">
            <v>2016</v>
          </cell>
          <cell r="W417" t="str">
            <v>NITERÓI</v>
          </cell>
          <cell r="X417" t="str">
            <v>NT-BR 010 R-1</v>
          </cell>
          <cell r="Y417" t="str">
            <v>MICRO</v>
          </cell>
          <cell r="Z417" t="str">
            <v>NÃO</v>
          </cell>
          <cell r="AA417" t="str">
            <v>BT - 3Ø</v>
          </cell>
          <cell r="AB417" t="str">
            <v>Comercial</v>
          </cell>
          <cell r="AC417" t="str">
            <v>ORDEM FINALIZADA</v>
          </cell>
          <cell r="AD417" t="str">
            <v>-22.891666</v>
          </cell>
          <cell r="AE417" t="str">
            <v xml:space="preserve"> -42.988972</v>
          </cell>
          <cell r="AF417" t="str">
            <v>SIM</v>
          </cell>
          <cell r="AG417">
            <v>42640</v>
          </cell>
          <cell r="AJ417">
            <v>42643</v>
          </cell>
          <cell r="AK417" t="str">
            <v>SET</v>
          </cell>
          <cell r="AL417">
            <v>2016</v>
          </cell>
          <cell r="AM417" t="str">
            <v>Brasil Solair</v>
          </cell>
          <cell r="AQ417">
            <v>1</v>
          </cell>
          <cell r="AR417" t="str">
            <v/>
          </cell>
          <cell r="AS417">
            <v>144</v>
          </cell>
          <cell r="AU417" t="str">
            <v>ZSL07</v>
          </cell>
          <cell r="AV417" t="str">
            <v>NI34239</v>
          </cell>
          <cell r="AW417">
            <v>75</v>
          </cell>
          <cell r="AX417" t="str">
            <v>PR 1kV 3x95(50)mm²AL</v>
          </cell>
          <cell r="AY417">
            <v>0.31510000000000005</v>
          </cell>
          <cell r="BA417" t="str">
            <v>3# CA 2 AWG</v>
          </cell>
          <cell r="BB417">
            <v>13.266855427760788</v>
          </cell>
        </row>
        <row r="418">
          <cell r="B418" t="str">
            <v>A016966313</v>
          </cell>
          <cell r="C418">
            <v>3217302</v>
          </cell>
          <cell r="D418" t="str">
            <v>ROGERIO RUIZ DE FREITAS</v>
          </cell>
          <cell r="E418">
            <v>6.12</v>
          </cell>
          <cell r="F418" t="str">
            <v>0</v>
          </cell>
          <cell r="G418">
            <v>42480</v>
          </cell>
          <cell r="H418" t="str">
            <v>ABR</v>
          </cell>
          <cell r="I418">
            <v>2016</v>
          </cell>
          <cell r="J418">
            <v>42507</v>
          </cell>
          <cell r="K418">
            <v>42507</v>
          </cell>
          <cell r="L418" t="str">
            <v>MAI</v>
          </cell>
          <cell r="M418">
            <v>2016</v>
          </cell>
          <cell r="N418" t="str">
            <v>-</v>
          </cell>
          <cell r="O418" t="str">
            <v>CONCLUÍDO</v>
          </cell>
          <cell r="P418">
            <v>7</v>
          </cell>
          <cell r="Q418">
            <v>28</v>
          </cell>
          <cell r="R418" t="str">
            <v>Mariana</v>
          </cell>
          <cell r="S418" t="str">
            <v>REPROVADO</v>
          </cell>
          <cell r="T418">
            <v>42514</v>
          </cell>
          <cell r="U418" t="str">
            <v>MAI</v>
          </cell>
          <cell r="V418">
            <v>2016</v>
          </cell>
          <cell r="W418" t="str">
            <v>ITAPERUNA</v>
          </cell>
          <cell r="X418" t="str">
            <v>NT-BR 010 R-1</v>
          </cell>
          <cell r="Y418" t="str">
            <v>MICRO</v>
          </cell>
          <cell r="Z418" t="str">
            <v>NÃO</v>
          </cell>
          <cell r="AA418" t="str">
            <v>BT - 3Ø</v>
          </cell>
          <cell r="AB418" t="str">
            <v>Residencial</v>
          </cell>
          <cell r="AC418" t="str">
            <v>ORDEM FINALIZADA</v>
          </cell>
          <cell r="AD418" t="str">
            <v>-21.208852</v>
          </cell>
          <cell r="AE418" t="str">
            <v>-41.863372</v>
          </cell>
          <cell r="AF418" t="str">
            <v>NÃO</v>
          </cell>
          <cell r="AJ418" t="str">
            <v>25/08/2016</v>
          </cell>
          <cell r="AK418" t="str">
            <v>AGO</v>
          </cell>
          <cell r="AL418">
            <v>2016</v>
          </cell>
          <cell r="AM418" t="str">
            <v>Antonio C Pinto</v>
          </cell>
          <cell r="AO418" t="str">
            <v>Canadian - CS6P-255P</v>
          </cell>
          <cell r="AP418" t="str">
            <v>B&amp;B - SF5000TL</v>
          </cell>
          <cell r="AQ418">
            <v>2</v>
          </cell>
          <cell r="AR418" t="str">
            <v/>
          </cell>
          <cell r="AS418">
            <v>127</v>
          </cell>
          <cell r="AT418" t="str">
            <v>ART + Certificado/Registro - Inversor + Outros</v>
          </cell>
          <cell r="AU418" t="str">
            <v>ITR01</v>
          </cell>
          <cell r="AV418" t="str">
            <v>IT10750</v>
          </cell>
          <cell r="AW418">
            <v>75</v>
          </cell>
          <cell r="AX418" t="str">
            <v>3# CA 1/0 AWG (CA 2 AWG)</v>
          </cell>
          <cell r="AY418">
            <v>0.21309999999999998</v>
          </cell>
          <cell r="BA418" t="str">
            <v>3# CA 4 AWG</v>
          </cell>
          <cell r="BB418">
            <v>2.34</v>
          </cell>
        </row>
        <row r="419">
          <cell r="B419" t="str">
            <v>A017158607</v>
          </cell>
          <cell r="C419">
            <v>6302526</v>
          </cell>
          <cell r="D419" t="str">
            <v>MANOEL CARAMURU FERNANDES</v>
          </cell>
          <cell r="E419">
            <v>3.9</v>
          </cell>
          <cell r="F419">
            <v>3.9</v>
          </cell>
          <cell r="G419">
            <v>42507</v>
          </cell>
          <cell r="H419" t="str">
            <v>MAI</v>
          </cell>
          <cell r="I419">
            <v>2016</v>
          </cell>
          <cell r="J419">
            <v>42507</v>
          </cell>
          <cell r="K419">
            <v>42507</v>
          </cell>
          <cell r="L419" t="str">
            <v>MAI</v>
          </cell>
          <cell r="M419">
            <v>2016</v>
          </cell>
          <cell r="N419" t="str">
            <v>-</v>
          </cell>
          <cell r="O419" t="str">
            <v>CONCLUÍDO</v>
          </cell>
          <cell r="P419">
            <v>8</v>
          </cell>
          <cell r="Q419">
            <v>8</v>
          </cell>
          <cell r="R419" t="str">
            <v>Mariana</v>
          </cell>
          <cell r="S419" t="str">
            <v>APROVADO</v>
          </cell>
          <cell r="T419">
            <v>42515</v>
          </cell>
          <cell r="U419" t="str">
            <v>MAI</v>
          </cell>
          <cell r="V419">
            <v>2016</v>
          </cell>
          <cell r="W419" t="str">
            <v>NITERÓI</v>
          </cell>
          <cell r="X419" t="str">
            <v>NT-BR 010 R-1</v>
          </cell>
          <cell r="Y419" t="str">
            <v>MICRO</v>
          </cell>
          <cell r="Z419" t="str">
            <v>NÃO</v>
          </cell>
          <cell r="AA419" t="str">
            <v>BT - 3Ø</v>
          </cell>
          <cell r="AB419" t="str">
            <v>Comercial</v>
          </cell>
          <cell r="AC419" t="str">
            <v>ORDEM FINALIZADA</v>
          </cell>
          <cell r="AD419" t="str">
            <v>-22.901388</v>
          </cell>
          <cell r="AE419" t="str">
            <v xml:space="preserve"> -43.121666</v>
          </cell>
          <cell r="AF419" t="str">
            <v>SIM</v>
          </cell>
          <cell r="AG419">
            <v>42602</v>
          </cell>
          <cell r="AJ419" t="str">
            <v>23/08/2016</v>
          </cell>
          <cell r="AK419" t="str">
            <v>AGO</v>
          </cell>
          <cell r="AL419">
            <v>2016</v>
          </cell>
          <cell r="AM419" t="str">
            <v>Enel Soluções</v>
          </cell>
          <cell r="AO419" t="str">
            <v>Jinko - JKM260P-60</v>
          </cell>
          <cell r="AP419" t="str">
            <v>Fronius - PRIMO 4.0-1</v>
          </cell>
          <cell r="AQ419">
            <v>1</v>
          </cell>
          <cell r="AR419" t="str">
            <v/>
          </cell>
          <cell r="AS419">
            <v>98</v>
          </cell>
          <cell r="AU419" t="str">
            <v>ING06</v>
          </cell>
          <cell r="AV419" t="str">
            <v>NI32221</v>
          </cell>
          <cell r="AW419">
            <v>113</v>
          </cell>
          <cell r="AX419" t="str">
            <v>3# CU 35 mm² (CU 35 mm²)</v>
          </cell>
          <cell r="AY419">
            <v>0.21209999999999998</v>
          </cell>
          <cell r="BA419" t="str">
            <v>3# CA 2 AWG</v>
          </cell>
          <cell r="BB419">
            <v>0.41</v>
          </cell>
        </row>
        <row r="420">
          <cell r="B420" t="str">
            <v>A017153312</v>
          </cell>
          <cell r="C420">
            <v>3212981</v>
          </cell>
          <cell r="D420" t="str">
            <v>FABIANO CARVALHO COSTA</v>
          </cell>
          <cell r="E420">
            <v>5.0999999999999996</v>
          </cell>
          <cell r="F420">
            <v>5.0999999999999996</v>
          </cell>
          <cell r="G420">
            <v>42506</v>
          </cell>
          <cell r="H420" t="str">
            <v>MAI</v>
          </cell>
          <cell r="I420">
            <v>2016</v>
          </cell>
          <cell r="J420">
            <v>42507</v>
          </cell>
          <cell r="K420">
            <v>42507</v>
          </cell>
          <cell r="L420" t="str">
            <v>MAI</v>
          </cell>
          <cell r="M420">
            <v>2016</v>
          </cell>
          <cell r="N420" t="str">
            <v>-</v>
          </cell>
          <cell r="O420" t="str">
            <v>CONCLUÍDO</v>
          </cell>
          <cell r="P420">
            <v>8</v>
          </cell>
          <cell r="Q420">
            <v>8</v>
          </cell>
          <cell r="R420" t="str">
            <v>Olney</v>
          </cell>
          <cell r="S420" t="str">
            <v>APROVADO</v>
          </cell>
          <cell r="T420">
            <v>42515</v>
          </cell>
          <cell r="U420" t="str">
            <v>MAI</v>
          </cell>
          <cell r="V420">
            <v>2016</v>
          </cell>
          <cell r="W420" t="str">
            <v>SÃO GONÇALO</v>
          </cell>
          <cell r="X420" t="str">
            <v>NT-BR 010 R-1</v>
          </cell>
          <cell r="Y420" t="str">
            <v>MICRO</v>
          </cell>
          <cell r="Z420" t="str">
            <v>NÃO</v>
          </cell>
          <cell r="AA420" t="str">
            <v>BT - 3Ø</v>
          </cell>
          <cell r="AB420" t="str">
            <v>Residencial</v>
          </cell>
          <cell r="AC420" t="str">
            <v>ORDEM FINALIZADA</v>
          </cell>
          <cell r="AD420" t="str">
            <v>-22.805516</v>
          </cell>
          <cell r="AE420" t="str">
            <v xml:space="preserve"> -42.959019</v>
          </cell>
          <cell r="AF420" t="str">
            <v>SIM</v>
          </cell>
          <cell r="AG420">
            <v>42552</v>
          </cell>
          <cell r="AH420" t="str">
            <v>AUTO</v>
          </cell>
          <cell r="AJ420" t="str">
            <v>05/07/2016</v>
          </cell>
          <cell r="AK420" t="str">
            <v>JUL</v>
          </cell>
          <cell r="AL420">
            <v>2016</v>
          </cell>
          <cell r="AM420" t="str">
            <v>Geração Renovável</v>
          </cell>
          <cell r="AO420" t="str">
            <v xml:space="preserve">Canadian - </v>
          </cell>
          <cell r="AP420" t="str">
            <v xml:space="preserve">PHB - </v>
          </cell>
          <cell r="AQ420">
            <v>1</v>
          </cell>
          <cell r="AR420" t="str">
            <v/>
          </cell>
          <cell r="AS420">
            <v>50</v>
          </cell>
          <cell r="AU420" t="str">
            <v>GXD06</v>
          </cell>
          <cell r="AV420" t="str">
            <v>SG93121</v>
          </cell>
          <cell r="AW420">
            <v>75</v>
          </cell>
          <cell r="AX420" t="str">
            <v>PR 1KV 3X50(50)MM²ALCPEXT</v>
          </cell>
          <cell r="AY420">
            <v>0.27800000000000002</v>
          </cell>
          <cell r="BA420" t="str">
            <v>3# CA 2 AWG</v>
          </cell>
          <cell r="BB420">
            <v>17.95367768725071</v>
          </cell>
        </row>
        <row r="421">
          <cell r="B421" t="str">
            <v>A017097605</v>
          </cell>
          <cell r="C421">
            <v>1576395</v>
          </cell>
          <cell r="D421" t="str">
            <v>PRAVADELLI COMERCIO DE MOVEIS E MADEIRAS</v>
          </cell>
          <cell r="E421">
            <v>7.5</v>
          </cell>
          <cell r="F421">
            <v>7.5</v>
          </cell>
          <cell r="G421">
            <v>42499</v>
          </cell>
          <cell r="H421" t="str">
            <v>MAI</v>
          </cell>
          <cell r="I421">
            <v>2016</v>
          </cell>
          <cell r="J421">
            <v>42507</v>
          </cell>
          <cell r="K421">
            <v>42507</v>
          </cell>
          <cell r="L421" t="str">
            <v>MAI</v>
          </cell>
          <cell r="M421">
            <v>2016</v>
          </cell>
          <cell r="N421" t="str">
            <v>-</v>
          </cell>
          <cell r="O421" t="str">
            <v>CONCLUÍDO</v>
          </cell>
          <cell r="P421">
            <v>8</v>
          </cell>
          <cell r="Q421">
            <v>8</v>
          </cell>
          <cell r="R421" t="str">
            <v>Olney</v>
          </cell>
          <cell r="S421" t="str">
            <v>APROVADO</v>
          </cell>
          <cell r="T421">
            <v>42515</v>
          </cell>
          <cell r="U421" t="str">
            <v>MAI</v>
          </cell>
          <cell r="V421">
            <v>2016</v>
          </cell>
          <cell r="W421" t="str">
            <v>NITERÓI</v>
          </cell>
          <cell r="X421" t="str">
            <v>NT-BR 010 R-1</v>
          </cell>
          <cell r="Y421" t="str">
            <v>MICRO</v>
          </cell>
          <cell r="Z421" t="str">
            <v>NÃO</v>
          </cell>
          <cell r="AA421" t="str">
            <v>BT - 3Ø</v>
          </cell>
          <cell r="AB421" t="str">
            <v>Comercial</v>
          </cell>
          <cell r="AC421" t="str">
            <v>ORDEM FINALIZADA</v>
          </cell>
          <cell r="AD421" t="str">
            <v>-22.905500</v>
          </cell>
          <cell r="AE421" t="str">
            <v xml:space="preserve"> -42.742500</v>
          </cell>
          <cell r="AF421" t="str">
            <v>SIM</v>
          </cell>
          <cell r="AG421">
            <v>42611</v>
          </cell>
          <cell r="AJ421" t="str">
            <v>29/08/2016</v>
          </cell>
          <cell r="AK421" t="str">
            <v>AGO</v>
          </cell>
          <cell r="AL421">
            <v>2016</v>
          </cell>
          <cell r="AM421" t="str">
            <v>Brasil Solair</v>
          </cell>
          <cell r="AO421" t="str">
            <v>Brasil Solair - BS250-P3</v>
          </cell>
          <cell r="AP421" t="str">
            <v>SAJ - SUNONO TL5K</v>
          </cell>
          <cell r="AQ421">
            <v>1</v>
          </cell>
          <cell r="AR421" t="str">
            <v/>
          </cell>
          <cell r="AS421">
            <v>112</v>
          </cell>
          <cell r="AU421" t="str">
            <v>MAR04</v>
          </cell>
          <cell r="AV421" t="str">
            <v>NI39390</v>
          </cell>
          <cell r="AW421" t="str">
            <v/>
          </cell>
          <cell r="AX421" t="str">
            <v>PR 1kV 3x50(50)mm²AL</v>
          </cell>
          <cell r="AY421">
            <v>0.39800000000000002</v>
          </cell>
          <cell r="BA421" t="str">
            <v>3# CA 2 AWG</v>
          </cell>
          <cell r="BB421">
            <v>23.5</v>
          </cell>
        </row>
        <row r="422">
          <cell r="B422" t="str">
            <v>A017160779</v>
          </cell>
          <cell r="C422">
            <v>3148255</v>
          </cell>
          <cell r="D422" t="str">
            <v>PAULO CESAR GARCIA AZEVEDO GARCIA</v>
          </cell>
          <cell r="E422">
            <v>6.24</v>
          </cell>
          <cell r="F422">
            <v>6.24</v>
          </cell>
          <cell r="G422">
            <v>42507</v>
          </cell>
          <cell r="H422" t="str">
            <v>MAI</v>
          </cell>
          <cell r="I422">
            <v>2016</v>
          </cell>
          <cell r="J422">
            <v>42508</v>
          </cell>
          <cell r="K422">
            <v>42508</v>
          </cell>
          <cell r="L422" t="str">
            <v>MAI</v>
          </cell>
          <cell r="M422">
            <v>2016</v>
          </cell>
          <cell r="N422" t="str">
            <v>-</v>
          </cell>
          <cell r="O422" t="str">
            <v>CONCLUÍDO</v>
          </cell>
          <cell r="P422">
            <v>13</v>
          </cell>
          <cell r="Q422">
            <v>13</v>
          </cell>
          <cell r="R422" t="str">
            <v>Olney</v>
          </cell>
          <cell r="S422" t="str">
            <v>APROVADO</v>
          </cell>
          <cell r="T422">
            <v>42521</v>
          </cell>
          <cell r="U422" t="str">
            <v>MAI</v>
          </cell>
          <cell r="V422">
            <v>2016</v>
          </cell>
          <cell r="W422" t="str">
            <v>CABO FRIO</v>
          </cell>
          <cell r="X422" t="str">
            <v>NT-BR 010 R-1</v>
          </cell>
          <cell r="Y422" t="str">
            <v>MICRO</v>
          </cell>
          <cell r="Z422" t="str">
            <v>NÃO</v>
          </cell>
          <cell r="AA422" t="str">
            <v>BT - 3Ø</v>
          </cell>
          <cell r="AB422" t="str">
            <v>Residencial</v>
          </cell>
          <cell r="AC422" t="str">
            <v>ORDEM FINALIZADA</v>
          </cell>
          <cell r="AD422" t="str">
            <v>-22.900158</v>
          </cell>
          <cell r="AE422" t="str">
            <v>-42.355369</v>
          </cell>
          <cell r="AF422" t="str">
            <v>SIM</v>
          </cell>
          <cell r="AG422">
            <v>42534</v>
          </cell>
          <cell r="AH422" t="str">
            <v>AUTO</v>
          </cell>
          <cell r="AI422" t="str">
            <v>3148255 - 100%</v>
          </cell>
          <cell r="AJ422" t="str">
            <v>14/06/2016</v>
          </cell>
          <cell r="AK422" t="str">
            <v>JUN</v>
          </cell>
          <cell r="AL422">
            <v>2016</v>
          </cell>
          <cell r="AM422" t="str">
            <v>Enel Soluções</v>
          </cell>
          <cell r="AO422" t="str">
            <v>JINKO SOLAR - JKM260P-60</v>
          </cell>
          <cell r="AP422" t="str">
            <v>FRONIUS - Fronius Primo 4.0-1</v>
          </cell>
          <cell r="AQ422">
            <v>1</v>
          </cell>
          <cell r="AR422" t="str">
            <v/>
          </cell>
          <cell r="AS422">
            <v>28</v>
          </cell>
          <cell r="AU422" t="str">
            <v>ARA01</v>
          </cell>
          <cell r="AV422" t="str">
            <v>AR40397</v>
          </cell>
          <cell r="AW422">
            <v>30</v>
          </cell>
          <cell r="AX422" t="str">
            <v>3# CU 16-1 FIO (CU 16-1 FIO)</v>
          </cell>
          <cell r="AY422">
            <v>0.41210000000000002</v>
          </cell>
          <cell r="BA422" t="str">
            <v>1# AAAC 50 mm²</v>
          </cell>
          <cell r="BB422">
            <v>18.149999999999999</v>
          </cell>
        </row>
        <row r="423">
          <cell r="B423" t="str">
            <v>A017160716</v>
          </cell>
          <cell r="C423">
            <v>1895003</v>
          </cell>
          <cell r="D423" t="str">
            <v>PAULO ROBERTO GROETAERS VIANA</v>
          </cell>
          <cell r="E423">
            <v>3.64</v>
          </cell>
          <cell r="F423">
            <v>3.64</v>
          </cell>
          <cell r="G423">
            <v>42507</v>
          </cell>
          <cell r="H423" t="str">
            <v>MAI</v>
          </cell>
          <cell r="I423">
            <v>2016</v>
          </cell>
          <cell r="J423">
            <v>42508</v>
          </cell>
          <cell r="K423">
            <v>42508</v>
          </cell>
          <cell r="L423" t="str">
            <v>MAI</v>
          </cell>
          <cell r="M423">
            <v>2016</v>
          </cell>
          <cell r="N423" t="str">
            <v>-</v>
          </cell>
          <cell r="O423" t="str">
            <v>CONCLUÍDO</v>
          </cell>
          <cell r="P423">
            <v>13</v>
          </cell>
          <cell r="Q423">
            <v>13</v>
          </cell>
          <cell r="R423" t="str">
            <v>Mariana</v>
          </cell>
          <cell r="S423" t="str">
            <v>APROVADO</v>
          </cell>
          <cell r="T423">
            <v>42521</v>
          </cell>
          <cell r="U423" t="str">
            <v>MAI</v>
          </cell>
          <cell r="V423">
            <v>2016</v>
          </cell>
          <cell r="W423" t="str">
            <v>NITERÓI</v>
          </cell>
          <cell r="X423" t="str">
            <v>NT-BR 010 R-1</v>
          </cell>
          <cell r="Y423" t="str">
            <v>MICRO</v>
          </cell>
          <cell r="Z423" t="str">
            <v>NÃO</v>
          </cell>
          <cell r="AA423" t="str">
            <v>BT - 3Ø</v>
          </cell>
          <cell r="AB423" t="str">
            <v>Residencial</v>
          </cell>
          <cell r="AC423" t="str">
            <v>ORDEM FINALIZADA</v>
          </cell>
          <cell r="AD423" t="str">
            <v>-22.915277</v>
          </cell>
          <cell r="AE423" t="str">
            <v xml:space="preserve"> -43.090000</v>
          </cell>
          <cell r="AF423" t="str">
            <v>SIM</v>
          </cell>
          <cell r="AG423">
            <v>42604</v>
          </cell>
          <cell r="AJ423" t="str">
            <v>23/08/2016</v>
          </cell>
          <cell r="AK423" t="str">
            <v>AGO</v>
          </cell>
          <cell r="AL423">
            <v>2016</v>
          </cell>
          <cell r="AM423" t="str">
            <v>Enel Soluções</v>
          </cell>
          <cell r="AO423" t="str">
            <v>Jinko - JKM260P-60</v>
          </cell>
          <cell r="AP423" t="str">
            <v>ABB - PVI-4.2-TL-OUTD-S</v>
          </cell>
          <cell r="AQ423">
            <v>1</v>
          </cell>
          <cell r="AR423" t="str">
            <v/>
          </cell>
          <cell r="AS423">
            <v>98</v>
          </cell>
          <cell r="AU423" t="str">
            <v>ZSL10</v>
          </cell>
          <cell r="AV423" t="str">
            <v>NI32364</v>
          </cell>
          <cell r="AW423">
            <v>75</v>
          </cell>
          <cell r="AX423" t="str">
            <v>3# CU 70 mm² (CU 35 mm²)</v>
          </cell>
          <cell r="AY423">
            <v>0.15009999999999998</v>
          </cell>
          <cell r="BA423" t="str">
            <v>3# CA 2 AWG</v>
          </cell>
          <cell r="BB423">
            <v>3.5010677614609391</v>
          </cell>
        </row>
        <row r="424">
          <cell r="B424" t="str">
            <v>A017063325</v>
          </cell>
          <cell r="C424">
            <v>6199543</v>
          </cell>
          <cell r="D424" t="str">
            <v>MARMORARIA COQUEIRAL LTDA</v>
          </cell>
          <cell r="E424">
            <v>17.5</v>
          </cell>
          <cell r="F424">
            <v>17.5</v>
          </cell>
          <cell r="G424">
            <v>42496</v>
          </cell>
          <cell r="H424" t="str">
            <v>MAI</v>
          </cell>
          <cell r="I424">
            <v>2016</v>
          </cell>
          <cell r="J424">
            <v>42509</v>
          </cell>
          <cell r="K424">
            <v>42509</v>
          </cell>
          <cell r="L424" t="str">
            <v>MAI</v>
          </cell>
          <cell r="M424">
            <v>2016</v>
          </cell>
          <cell r="N424" t="str">
            <v>-</v>
          </cell>
          <cell r="O424" t="str">
            <v>CONCLUÍDO</v>
          </cell>
          <cell r="P424">
            <v>5</v>
          </cell>
          <cell r="Q424">
            <v>12</v>
          </cell>
          <cell r="R424" t="str">
            <v>Olney</v>
          </cell>
          <cell r="S424" t="str">
            <v>APROVADO</v>
          </cell>
          <cell r="T424">
            <v>42514</v>
          </cell>
          <cell r="U424" t="str">
            <v>MAI</v>
          </cell>
          <cell r="V424">
            <v>2016</v>
          </cell>
          <cell r="W424" t="str">
            <v>CABO FRIO</v>
          </cell>
          <cell r="X424" t="str">
            <v>NT-BR 010 R-1</v>
          </cell>
          <cell r="Y424" t="str">
            <v>MICRO</v>
          </cell>
          <cell r="Z424" t="str">
            <v>NÃO</v>
          </cell>
          <cell r="AA424" t="str">
            <v>BT - 3Ø</v>
          </cell>
          <cell r="AB424" t="str">
            <v>Comercial</v>
          </cell>
          <cell r="AC424" t="str">
            <v>ORDEM FINALIZADA</v>
          </cell>
          <cell r="AD424" t="str">
            <v>-22.866159</v>
          </cell>
          <cell r="AE424" t="str">
            <v>-42.299663</v>
          </cell>
          <cell r="AF424" t="str">
            <v>SIM</v>
          </cell>
          <cell r="AG424">
            <v>42563</v>
          </cell>
          <cell r="AJ424" t="str">
            <v>13/07/2016</v>
          </cell>
          <cell r="AK424" t="str">
            <v>JUL</v>
          </cell>
          <cell r="AL424">
            <v>2016</v>
          </cell>
          <cell r="AM424" t="str">
            <v>Brasil Solair</v>
          </cell>
          <cell r="AO424" t="str">
            <v>Brasil Solair - BS250-P3</v>
          </cell>
          <cell r="AP424" t="str">
            <v>SAJ - SUNUNO TL5K</v>
          </cell>
          <cell r="AQ424">
            <v>2</v>
          </cell>
          <cell r="AR424" t="str">
            <v/>
          </cell>
          <cell r="AS424">
            <v>68</v>
          </cell>
          <cell r="AU424" t="str">
            <v>EAR06</v>
          </cell>
          <cell r="AV424" t="str">
            <v>AR61663</v>
          </cell>
          <cell r="AW424">
            <v>75</v>
          </cell>
          <cell r="AX424" t="str">
            <v>3# BT SDE</v>
          </cell>
          <cell r="AY424">
            <v>0.10009999999999999</v>
          </cell>
          <cell r="BA424" t="str">
            <v>3# CA 2 AWG</v>
          </cell>
          <cell r="BB424">
            <v>22.689579189208686</v>
          </cell>
        </row>
        <row r="425">
          <cell r="B425" t="str">
            <v>A017063297</v>
          </cell>
          <cell r="C425">
            <v>3834565</v>
          </cell>
          <cell r="D425" t="str">
            <v>PEDALBIKE NITEROIENSE LTDA</v>
          </cell>
          <cell r="E425">
            <v>15</v>
          </cell>
          <cell r="F425">
            <v>15</v>
          </cell>
          <cell r="G425">
            <v>42496</v>
          </cell>
          <cell r="H425" t="str">
            <v>MAI</v>
          </cell>
          <cell r="I425">
            <v>2016</v>
          </cell>
          <cell r="J425">
            <v>42509</v>
          </cell>
          <cell r="K425">
            <v>42509</v>
          </cell>
          <cell r="L425" t="str">
            <v>MAI</v>
          </cell>
          <cell r="M425">
            <v>2016</v>
          </cell>
          <cell r="N425" t="str">
            <v>-</v>
          </cell>
          <cell r="O425" t="str">
            <v>CONCLUÍDO</v>
          </cell>
          <cell r="P425">
            <v>5</v>
          </cell>
          <cell r="Q425">
            <v>12</v>
          </cell>
          <cell r="R425" t="str">
            <v>Olney</v>
          </cell>
          <cell r="S425" t="str">
            <v>APROVADO</v>
          </cell>
          <cell r="T425">
            <v>42514</v>
          </cell>
          <cell r="U425" t="str">
            <v>MAI</v>
          </cell>
          <cell r="V425">
            <v>2016</v>
          </cell>
          <cell r="W425" t="str">
            <v>NITERÓI</v>
          </cell>
          <cell r="X425" t="str">
            <v>NT-BR 010 R-1</v>
          </cell>
          <cell r="Y425" t="str">
            <v>MICRO</v>
          </cell>
          <cell r="Z425" t="str">
            <v>NÃO</v>
          </cell>
          <cell r="AA425" t="str">
            <v>BT - 3Ø</v>
          </cell>
          <cell r="AB425" t="str">
            <v>Comercial</v>
          </cell>
          <cell r="AC425" t="str">
            <v>ORDEM FINALIZADA</v>
          </cell>
          <cell r="AD425" t="str">
            <v>-22.887444</v>
          </cell>
          <cell r="AE425" t="str">
            <v>-43.120611</v>
          </cell>
          <cell r="AF425" t="str">
            <v>SIM</v>
          </cell>
          <cell r="AG425">
            <v>42607</v>
          </cell>
          <cell r="AJ425" t="str">
            <v>26/08/2016</v>
          </cell>
          <cell r="AK425" t="str">
            <v>AGO</v>
          </cell>
          <cell r="AL425">
            <v>2016</v>
          </cell>
          <cell r="AM425" t="str">
            <v>Brasil Solair</v>
          </cell>
          <cell r="AO425" t="str">
            <v>Brasil Solair - BS250-P3</v>
          </cell>
          <cell r="AP425" t="str">
            <v>SAJ - SUNUNO TL5K</v>
          </cell>
          <cell r="AQ425">
            <v>2</v>
          </cell>
          <cell r="AR425" t="str">
            <v/>
          </cell>
          <cell r="AS425">
            <v>112</v>
          </cell>
          <cell r="AU425" t="str">
            <v>SLR10</v>
          </cell>
          <cell r="AV425" t="str">
            <v>NI32845</v>
          </cell>
          <cell r="AW425">
            <v>113</v>
          </cell>
          <cell r="AX425" t="str">
            <v>3# PR 1kV 3x50(50)mm²AL</v>
          </cell>
          <cell r="AY425">
            <v>0.13600000000000001</v>
          </cell>
          <cell r="BA425" t="str">
            <v>3# CA 336,4 MCM</v>
          </cell>
          <cell r="BB425">
            <v>1.4250158050608868</v>
          </cell>
        </row>
        <row r="426">
          <cell r="B426" t="str">
            <v>A017182353</v>
          </cell>
          <cell r="C426">
            <v>6268919</v>
          </cell>
          <cell r="D426" t="str">
            <v>JUCILEI DA SILVA</v>
          </cell>
          <cell r="E426">
            <v>3.72</v>
          </cell>
          <cell r="F426" t="str">
            <v>0</v>
          </cell>
          <cell r="G426">
            <v>42509</v>
          </cell>
          <cell r="H426" t="str">
            <v>MAI</v>
          </cell>
          <cell r="I426">
            <v>2016</v>
          </cell>
          <cell r="J426">
            <v>42509</v>
          </cell>
          <cell r="K426">
            <v>42509</v>
          </cell>
          <cell r="L426" t="str">
            <v>MAI</v>
          </cell>
          <cell r="M426">
            <v>2016</v>
          </cell>
          <cell r="N426" t="str">
            <v>-</v>
          </cell>
          <cell r="O426" t="str">
            <v>CONCLUÍDO</v>
          </cell>
          <cell r="P426">
            <v>13</v>
          </cell>
          <cell r="Q426">
            <v>14</v>
          </cell>
          <cell r="R426" t="str">
            <v>Mariana</v>
          </cell>
          <cell r="S426" t="str">
            <v>REPROVADO</v>
          </cell>
          <cell r="T426">
            <v>42522</v>
          </cell>
          <cell r="U426" t="str">
            <v>JUN</v>
          </cell>
          <cell r="V426">
            <v>2016</v>
          </cell>
          <cell r="W426" t="str">
            <v>NITERÓI</v>
          </cell>
          <cell r="X426" t="str">
            <v>NT-BR 010 R-1</v>
          </cell>
          <cell r="Y426" t="str">
            <v>MICRO</v>
          </cell>
          <cell r="Z426" t="str">
            <v>NÃO</v>
          </cell>
          <cell r="AA426" t="str">
            <v>BT - 3Ø</v>
          </cell>
          <cell r="AB426" t="str">
            <v>Residencial</v>
          </cell>
          <cell r="AC426" t="str">
            <v>ORDEM FINALIZADA</v>
          </cell>
          <cell r="AD426" t="str">
            <v>-22.953806</v>
          </cell>
          <cell r="AE426" t="str">
            <v>-43.050209</v>
          </cell>
          <cell r="AF426" t="str">
            <v>NÃO</v>
          </cell>
          <cell r="AH426" t="str">
            <v>AUTO</v>
          </cell>
          <cell r="AJ426">
            <v>42704</v>
          </cell>
          <cell r="AK426" t="str">
            <v>NOV</v>
          </cell>
          <cell r="AL426">
            <v>2016</v>
          </cell>
          <cell r="AM426" t="str">
            <v>Carlos E Ribeiro</v>
          </cell>
          <cell r="AO426" t="str">
            <v>Trina Solar - Trina Solar - 310P </v>
          </cell>
          <cell r="AP426" t="str">
            <v>Fronius - Fronius Galvo 3.0-1</v>
          </cell>
          <cell r="AQ426">
            <v>1</v>
          </cell>
          <cell r="AR426" t="str">
            <v/>
          </cell>
          <cell r="AS426">
            <v>195</v>
          </cell>
          <cell r="AT426" t="str">
            <v>Representante Legal + Coordenadas Geográficas/PS + Outros</v>
          </cell>
          <cell r="AU426" t="str">
            <v>PIN03</v>
          </cell>
          <cell r="AV426" t="str">
            <v>NI34814</v>
          </cell>
          <cell r="AW426">
            <v>75</v>
          </cell>
          <cell r="AX426" t="str">
            <v>3# PR 1kV 3x150(70)mm²AL</v>
          </cell>
          <cell r="AY426">
            <v>0.1021</v>
          </cell>
          <cell r="BA426" t="str">
            <v>3# CA 2 AWG</v>
          </cell>
          <cell r="BB426">
            <v>1.41</v>
          </cell>
        </row>
        <row r="427">
          <cell r="B427" t="str">
            <v>A017181699</v>
          </cell>
          <cell r="C427">
            <v>2937330</v>
          </cell>
          <cell r="D427" t="str">
            <v>FABIANO SARAIVA SAMPAIO</v>
          </cell>
          <cell r="E427">
            <v>1</v>
          </cell>
          <cell r="F427">
            <v>1</v>
          </cell>
          <cell r="G427">
            <v>42509</v>
          </cell>
          <cell r="H427" t="str">
            <v>MAI</v>
          </cell>
          <cell r="I427">
            <v>2016</v>
          </cell>
          <cell r="J427">
            <v>42509</v>
          </cell>
          <cell r="K427">
            <v>42509</v>
          </cell>
          <cell r="L427" t="str">
            <v>MAI</v>
          </cell>
          <cell r="M427">
            <v>2016</v>
          </cell>
          <cell r="N427" t="str">
            <v>-</v>
          </cell>
          <cell r="O427" t="str">
            <v>CONCLUÍDO</v>
          </cell>
          <cell r="P427">
            <v>14</v>
          </cell>
          <cell r="Q427">
            <v>14</v>
          </cell>
          <cell r="R427" t="str">
            <v>Mariana</v>
          </cell>
          <cell r="S427" t="str">
            <v>APROVADO</v>
          </cell>
          <cell r="T427">
            <v>42523</v>
          </cell>
          <cell r="U427" t="str">
            <v>JUN</v>
          </cell>
          <cell r="V427">
            <v>2016</v>
          </cell>
          <cell r="W427" t="str">
            <v>CABO FRIO</v>
          </cell>
          <cell r="X427" t="str">
            <v>NT-BR 010 R-1</v>
          </cell>
          <cell r="Y427" t="str">
            <v>MICRO</v>
          </cell>
          <cell r="Z427" t="str">
            <v>NÃO</v>
          </cell>
          <cell r="AA427" t="str">
            <v>BT - 2Ø</v>
          </cell>
          <cell r="AB427" t="str">
            <v>Residencial</v>
          </cell>
          <cell r="AC427" t="str">
            <v>ORDEM FINALIZADA</v>
          </cell>
          <cell r="AD427" t="str">
            <v>-22.880277</v>
          </cell>
          <cell r="AE427" t="str">
            <v xml:space="preserve"> -42.021666</v>
          </cell>
          <cell r="AF427" t="str">
            <v>SIM</v>
          </cell>
          <cell r="AG427">
            <v>42565</v>
          </cell>
          <cell r="AJ427" t="str">
            <v>14/07/2016</v>
          </cell>
          <cell r="AK427" t="str">
            <v>JUL</v>
          </cell>
          <cell r="AL427">
            <v>2016</v>
          </cell>
          <cell r="AM427" t="str">
            <v>CSI Automação</v>
          </cell>
          <cell r="AO427" t="str">
            <v>YINGLI - YL250P - 29B</v>
          </cell>
          <cell r="AP427" t="str">
            <v>B&amp;B Power - SF1600TL</v>
          </cell>
          <cell r="AQ427">
            <v>1</v>
          </cell>
          <cell r="AR427" t="str">
            <v/>
          </cell>
          <cell r="AS427">
            <v>56</v>
          </cell>
          <cell r="AU427" t="str">
            <v>POC03</v>
          </cell>
          <cell r="AV427" t="str">
            <v>F631743</v>
          </cell>
          <cell r="AW427">
            <v>45</v>
          </cell>
          <cell r="AX427" t="str">
            <v>3# PR 1kV 3x95(70)mm²AL</v>
          </cell>
          <cell r="AY427">
            <v>3.9100000000000003E-2</v>
          </cell>
          <cell r="BA427" t="str">
            <v>3# CU 70 mm²</v>
          </cell>
          <cell r="BB427">
            <v>1.18</v>
          </cell>
        </row>
        <row r="428">
          <cell r="B428" t="str">
            <v>A017169728</v>
          </cell>
          <cell r="C428">
            <v>5445634</v>
          </cell>
          <cell r="D428" t="str">
            <v>UDBRAX DISTRIBUIDORA DE UTILIDADES LTDA</v>
          </cell>
          <cell r="E428">
            <v>12.5</v>
          </cell>
          <cell r="F428">
            <v>12.5</v>
          </cell>
          <cell r="G428">
            <v>42508</v>
          </cell>
          <cell r="H428" t="str">
            <v>MAI</v>
          </cell>
          <cell r="I428">
            <v>2016</v>
          </cell>
          <cell r="J428">
            <v>42509</v>
          </cell>
          <cell r="K428">
            <v>42509</v>
          </cell>
          <cell r="L428" t="str">
            <v>MAI</v>
          </cell>
          <cell r="M428">
            <v>2016</v>
          </cell>
          <cell r="N428" t="str">
            <v>-</v>
          </cell>
          <cell r="O428" t="str">
            <v>CONCLUÍDO</v>
          </cell>
          <cell r="P428">
            <v>14</v>
          </cell>
          <cell r="Q428">
            <v>14</v>
          </cell>
          <cell r="R428" t="str">
            <v>Mariana</v>
          </cell>
          <cell r="S428" t="str">
            <v>APROVADO</v>
          </cell>
          <cell r="T428">
            <v>42523</v>
          </cell>
          <cell r="U428" t="str">
            <v>JUN</v>
          </cell>
          <cell r="V428">
            <v>2016</v>
          </cell>
          <cell r="W428" t="str">
            <v>NITERÓI</v>
          </cell>
          <cell r="X428" t="str">
            <v>NT-BR 010 R-1</v>
          </cell>
          <cell r="Y428" t="str">
            <v>MICRO</v>
          </cell>
          <cell r="Z428" t="str">
            <v>NÃO</v>
          </cell>
          <cell r="AA428" t="str">
            <v>BT - 3Ø</v>
          </cell>
          <cell r="AB428" t="str">
            <v>Comercial</v>
          </cell>
          <cell r="AC428" t="str">
            <v>ORDEM FINALIZADA</v>
          </cell>
          <cell r="AD428" t="str">
            <v>-22.926444</v>
          </cell>
          <cell r="AE428" t="str">
            <v xml:space="preserve"> -42.924194</v>
          </cell>
          <cell r="AF428" t="str">
            <v>SIM</v>
          </cell>
          <cell r="AG428">
            <v>42566</v>
          </cell>
          <cell r="AJ428" t="str">
            <v>15/07/2016</v>
          </cell>
          <cell r="AK428" t="str">
            <v>JUL</v>
          </cell>
          <cell r="AL428">
            <v>2016</v>
          </cell>
          <cell r="AM428" t="str">
            <v>Brasil Solair</v>
          </cell>
          <cell r="AO428" t="str">
            <v>Brasil Solair - BS250-P3</v>
          </cell>
          <cell r="AP428" t="str">
            <v>SAJ - SUNUNO TL5K</v>
          </cell>
          <cell r="AQ428">
            <v>1</v>
          </cell>
          <cell r="AR428" t="str">
            <v/>
          </cell>
          <cell r="AS428">
            <v>58</v>
          </cell>
          <cell r="AU428" t="str">
            <v>INO04</v>
          </cell>
          <cell r="AV428" t="str">
            <v>NI39166</v>
          </cell>
          <cell r="AW428">
            <v>15</v>
          </cell>
          <cell r="AX428" t="str">
            <v>3# PR 1kV 3x50(50)mm²AL</v>
          </cell>
          <cell r="AY428">
            <v>0.54200000000000004</v>
          </cell>
          <cell r="BA428" t="str">
            <v>3# CA 2 AWG</v>
          </cell>
          <cell r="BB428">
            <v>17.829999999999998</v>
          </cell>
        </row>
        <row r="429">
          <cell r="B429" t="str">
            <v>A017174760</v>
          </cell>
          <cell r="C429">
            <v>277348</v>
          </cell>
          <cell r="D429" t="str">
            <v>SANDRA RIOS</v>
          </cell>
          <cell r="E429">
            <v>5.2</v>
          </cell>
          <cell r="F429">
            <v>5.2</v>
          </cell>
          <cell r="G429">
            <v>42508</v>
          </cell>
          <cell r="H429" t="str">
            <v>MAI</v>
          </cell>
          <cell r="I429">
            <v>2016</v>
          </cell>
          <cell r="J429">
            <v>42509</v>
          </cell>
          <cell r="K429">
            <v>42509</v>
          </cell>
          <cell r="L429" t="str">
            <v>MAI</v>
          </cell>
          <cell r="M429">
            <v>2016</v>
          </cell>
          <cell r="N429" t="str">
            <v>-</v>
          </cell>
          <cell r="O429" t="str">
            <v>CONCLUÍDO</v>
          </cell>
          <cell r="P429">
            <v>18</v>
          </cell>
          <cell r="Q429">
            <v>18</v>
          </cell>
          <cell r="R429" t="str">
            <v>Olney</v>
          </cell>
          <cell r="S429" t="str">
            <v>APROVADO</v>
          </cell>
          <cell r="T429">
            <v>42527</v>
          </cell>
          <cell r="U429" t="str">
            <v>JUN</v>
          </cell>
          <cell r="V429">
            <v>2016</v>
          </cell>
          <cell r="W429" t="str">
            <v>NITERÓI</v>
          </cell>
          <cell r="X429" t="str">
            <v>NT-BR 010 R-1</v>
          </cell>
          <cell r="Y429" t="str">
            <v>MICRO</v>
          </cell>
          <cell r="Z429" t="str">
            <v>NÃO</v>
          </cell>
          <cell r="AA429" t="str">
            <v>BT - 3Ø</v>
          </cell>
          <cell r="AB429" t="str">
            <v>Residencial</v>
          </cell>
          <cell r="AC429" t="str">
            <v>ORDEM FINALIZADA</v>
          </cell>
          <cell r="AD429" t="str">
            <v>-22.936944</v>
          </cell>
          <cell r="AE429" t="str">
            <v xml:space="preserve"> -43.044444</v>
          </cell>
          <cell r="AF429" t="str">
            <v>SIM</v>
          </cell>
          <cell r="AG429">
            <v>42550</v>
          </cell>
          <cell r="AH429" t="str">
            <v>AUTO</v>
          </cell>
          <cell r="AJ429" t="str">
            <v>30/06/2016</v>
          </cell>
          <cell r="AK429" t="str">
            <v>JUN</v>
          </cell>
          <cell r="AL429">
            <v>2016</v>
          </cell>
          <cell r="AM429" t="str">
            <v>Igor Rios</v>
          </cell>
          <cell r="AO429" t="str">
            <v>Canadian - CS6P-260P</v>
          </cell>
          <cell r="AP429" t="str">
            <v>ABB - PVI-5000-TL-OUTD-S</v>
          </cell>
          <cell r="AQ429">
            <v>1</v>
          </cell>
          <cell r="AR429" t="str">
            <v/>
          </cell>
          <cell r="AS429">
            <v>43</v>
          </cell>
          <cell r="AU429" t="str">
            <v>PIN07</v>
          </cell>
          <cell r="AV429" t="str">
            <v>NI33531</v>
          </cell>
          <cell r="AW429">
            <v>113</v>
          </cell>
          <cell r="AX429" t="str">
            <v>3# PR 1kV 3x95(50)mm²AL</v>
          </cell>
          <cell r="AY429">
            <v>0.48610000000000003</v>
          </cell>
          <cell r="BA429" t="str">
            <v>3# COMP 1/0</v>
          </cell>
          <cell r="BB429">
            <v>0.98</v>
          </cell>
        </row>
        <row r="430">
          <cell r="B430" t="str">
            <v>A016326282</v>
          </cell>
          <cell r="C430">
            <v>5721445</v>
          </cell>
          <cell r="D430" t="str">
            <v>GEOVANE RIBEIRO STARLING DINIZ</v>
          </cell>
          <cell r="E430">
            <v>2.9249999999999998</v>
          </cell>
          <cell r="F430">
            <v>2.9249999999999998</v>
          </cell>
          <cell r="G430">
            <v>42390</v>
          </cell>
          <cell r="H430" t="str">
            <v>JAN</v>
          </cell>
          <cell r="I430">
            <v>2016</v>
          </cell>
          <cell r="J430">
            <v>42513</v>
          </cell>
          <cell r="K430">
            <v>42513</v>
          </cell>
          <cell r="L430" t="str">
            <v>MAI</v>
          </cell>
          <cell r="M430">
            <v>2016</v>
          </cell>
          <cell r="N430" t="str">
            <v>-</v>
          </cell>
          <cell r="O430" t="str">
            <v>CONCLUÍDO</v>
          </cell>
          <cell r="P430">
            <v>1</v>
          </cell>
          <cell r="Q430">
            <v>27</v>
          </cell>
          <cell r="R430" t="str">
            <v>Olney</v>
          </cell>
          <cell r="S430" t="str">
            <v>APROVADO</v>
          </cell>
          <cell r="T430">
            <v>42514</v>
          </cell>
          <cell r="U430" t="str">
            <v>MAI</v>
          </cell>
          <cell r="V430">
            <v>2016</v>
          </cell>
          <cell r="W430" t="str">
            <v>CABO FRIO</v>
          </cell>
          <cell r="X430" t="str">
            <v>NT-BR 010 R-0</v>
          </cell>
          <cell r="Y430" t="str">
            <v>MICRO</v>
          </cell>
          <cell r="Z430" t="str">
            <v>NÃO</v>
          </cell>
          <cell r="AA430" t="str">
            <v>BT - 3Ø</v>
          </cell>
          <cell r="AB430" t="str">
            <v>Residencial</v>
          </cell>
          <cell r="AC430" t="str">
            <v>ORDEM FINALIZADA</v>
          </cell>
          <cell r="AD430" t="str">
            <v>-22.936503</v>
          </cell>
          <cell r="AE430" t="str">
            <v>-42.477470</v>
          </cell>
          <cell r="AF430" t="str">
            <v>SIM</v>
          </cell>
          <cell r="AG430">
            <v>42607</v>
          </cell>
          <cell r="AH430" t="str">
            <v>AUTO</v>
          </cell>
          <cell r="AJ430" t="str">
            <v>26/08/2016</v>
          </cell>
          <cell r="AK430" t="str">
            <v>AGO</v>
          </cell>
          <cell r="AL430">
            <v>2016</v>
          </cell>
          <cell r="AM430" t="str">
            <v>Studio Equinocio</v>
          </cell>
          <cell r="AO430" t="str">
            <v>Sun Edison - SE F32BzC</v>
          </cell>
          <cell r="AP430" t="str">
            <v>Fronius - Galvo 3.0-1</v>
          </cell>
          <cell r="AQ430">
            <v>3</v>
          </cell>
          <cell r="AR430" t="str">
            <v/>
          </cell>
          <cell r="AS430">
            <v>218</v>
          </cell>
          <cell r="AU430" t="str">
            <v>BAX06</v>
          </cell>
          <cell r="AV430" t="str">
            <v>AR42195</v>
          </cell>
          <cell r="AW430">
            <v>113</v>
          </cell>
          <cell r="AX430" t="str">
            <v>3# CU 70 mm² (CU 35 mm²)</v>
          </cell>
          <cell r="AY430">
            <v>0.20499999999999999</v>
          </cell>
          <cell r="BA430" t="str">
            <v>3# CA 2 AWG</v>
          </cell>
          <cell r="BB430">
            <v>6.0276671637180268</v>
          </cell>
        </row>
        <row r="431">
          <cell r="B431" t="str">
            <v>A016958824</v>
          </cell>
          <cell r="C431">
            <v>6106342</v>
          </cell>
          <cell r="D431" t="str">
            <v>SILVIA HELENA DE OLIVEIRA</v>
          </cell>
          <cell r="E431">
            <v>15.9</v>
          </cell>
          <cell r="F431">
            <v>15.9</v>
          </cell>
          <cell r="G431">
            <v>42479</v>
          </cell>
          <cell r="H431" t="str">
            <v>ABR</v>
          </cell>
          <cell r="I431">
            <v>2016</v>
          </cell>
          <cell r="J431">
            <v>42527</v>
          </cell>
          <cell r="K431">
            <v>42514</v>
          </cell>
          <cell r="L431" t="str">
            <v>MAI</v>
          </cell>
          <cell r="M431">
            <v>2016</v>
          </cell>
          <cell r="N431" t="str">
            <v>-</v>
          </cell>
          <cell r="O431" t="str">
            <v>CANCELADO</v>
          </cell>
          <cell r="P431">
            <v>14</v>
          </cell>
          <cell r="Q431">
            <v>29</v>
          </cell>
          <cell r="R431" t="str">
            <v>Mariana</v>
          </cell>
          <cell r="S431" t="str">
            <v>APROVADO</v>
          </cell>
          <cell r="T431">
            <v>42528</v>
          </cell>
          <cell r="U431" t="str">
            <v>JUN</v>
          </cell>
          <cell r="V431">
            <v>2016</v>
          </cell>
          <cell r="W431" t="str">
            <v>CANTAGALO</v>
          </cell>
          <cell r="X431" t="str">
            <v>NT-BR 010 R-1</v>
          </cell>
          <cell r="Y431" t="str">
            <v>MICRO</v>
          </cell>
          <cell r="Z431" t="str">
            <v>NÃO</v>
          </cell>
          <cell r="AA431" t="str">
            <v>BT - 3Ø</v>
          </cell>
          <cell r="AB431" t="str">
            <v>Rural</v>
          </cell>
          <cell r="AC431" t="str">
            <v>ORDEM CANCELADA</v>
          </cell>
          <cell r="AD431" t="str">
            <v>-21.766288</v>
          </cell>
          <cell r="AE431" t="str">
            <v>-41.273736</v>
          </cell>
          <cell r="AF431" t="str">
            <v>NÃO</v>
          </cell>
          <cell r="AG431" t="str">
            <v/>
          </cell>
          <cell r="AJ431" t="str">
            <v>27/06/2016</v>
          </cell>
          <cell r="AK431" t="str">
            <v>JUN</v>
          </cell>
          <cell r="AL431">
            <v>2016</v>
          </cell>
          <cell r="AM431" t="str">
            <v>Max L S Vieira</v>
          </cell>
          <cell r="AQ431">
            <v>2</v>
          </cell>
          <cell r="AR431" t="str">
            <v/>
          </cell>
          <cell r="AS431" t="str">
            <v>-</v>
          </cell>
          <cell r="AU431" t="str">
            <v>VPA01</v>
          </cell>
          <cell r="AV431" t="str">
            <v>L533752</v>
          </cell>
          <cell r="AW431">
            <v>30</v>
          </cell>
          <cell r="AX431" t="str">
            <v>3# BT SDE</v>
          </cell>
          <cell r="AY431">
            <v>1.1000000000000001E-3</v>
          </cell>
          <cell r="BA431" t="str">
            <v>2# CAA 4 AWG</v>
          </cell>
          <cell r="BB431">
            <v>110.09431130819821</v>
          </cell>
        </row>
        <row r="432">
          <cell r="B432" t="str">
            <v>A017210403</v>
          </cell>
          <cell r="C432">
            <v>3620542</v>
          </cell>
          <cell r="D432" t="str">
            <v>ASSOCIACAO NOVA VIDA</v>
          </cell>
          <cell r="E432">
            <v>1.56</v>
          </cell>
          <cell r="F432" t="str">
            <v>0</v>
          </cell>
          <cell r="G432">
            <v>42513</v>
          </cell>
          <cell r="H432" t="str">
            <v>MAI</v>
          </cell>
          <cell r="I432">
            <v>2016</v>
          </cell>
          <cell r="J432">
            <v>42515</v>
          </cell>
          <cell r="K432">
            <v>42515</v>
          </cell>
          <cell r="L432" t="str">
            <v>MAI</v>
          </cell>
          <cell r="M432">
            <v>2016</v>
          </cell>
          <cell r="N432" t="str">
            <v>-</v>
          </cell>
          <cell r="O432" t="str">
            <v>CONCLUÍDO</v>
          </cell>
          <cell r="P432">
            <v>9</v>
          </cell>
          <cell r="Q432">
            <v>17</v>
          </cell>
          <cell r="R432" t="str">
            <v>Mariana</v>
          </cell>
          <cell r="S432" t="str">
            <v>REPROVADO</v>
          </cell>
          <cell r="T432">
            <v>42524</v>
          </cell>
          <cell r="U432" t="str">
            <v>JUN</v>
          </cell>
          <cell r="V432">
            <v>2016</v>
          </cell>
          <cell r="W432" t="str">
            <v>TERESÓPOLIS</v>
          </cell>
          <cell r="X432" t="str">
            <v>NT-BR 010 R-1</v>
          </cell>
          <cell r="Y432" t="str">
            <v>MICRO</v>
          </cell>
          <cell r="Z432" t="str">
            <v>NÃO</v>
          </cell>
          <cell r="AA432" t="str">
            <v>BT - 3Ø</v>
          </cell>
          <cell r="AB432" t="str">
            <v>Residencial</v>
          </cell>
          <cell r="AC432" t="str">
            <v>ORDEM FINALIZADA</v>
          </cell>
          <cell r="AD432" t="str">
            <v>-22.303333</v>
          </cell>
          <cell r="AE432" t="str">
            <v>-42.814250</v>
          </cell>
          <cell r="AF432" t="str">
            <v>NÃO</v>
          </cell>
          <cell r="AH432" t="str">
            <v>AUTO</v>
          </cell>
          <cell r="AJ432" t="str">
            <v>23/08/2016</v>
          </cell>
          <cell r="AK432" t="str">
            <v>AGO</v>
          </cell>
          <cell r="AL432">
            <v>2016</v>
          </cell>
          <cell r="AM432" t="str">
            <v>Márcio J Casici</v>
          </cell>
          <cell r="AO432" t="str">
            <v>Canadian - CS6P-260P</v>
          </cell>
          <cell r="AP432" t="str">
            <v>PHB - PHB 1500-SS</v>
          </cell>
          <cell r="AQ432">
            <v>1</v>
          </cell>
          <cell r="AR432" t="str">
            <v/>
          </cell>
          <cell r="AS432">
            <v>92</v>
          </cell>
          <cell r="AT432" t="str">
            <v>ART + Coordenadas Geográficas/PS</v>
          </cell>
          <cell r="AU432" t="str">
            <v>TER04</v>
          </cell>
          <cell r="AV432" t="str">
            <v>O961163</v>
          </cell>
          <cell r="AW432">
            <v>30</v>
          </cell>
          <cell r="AX432" t="str">
            <v>3# CA 2 AWG (CA 4 AWG)</v>
          </cell>
          <cell r="AY432">
            <v>0.3231</v>
          </cell>
          <cell r="BA432" t="str">
            <v>3# CAA 4 AWG</v>
          </cell>
          <cell r="BB432">
            <v>49.629666172365773</v>
          </cell>
        </row>
        <row r="433">
          <cell r="B433" t="str">
            <v>A017219585</v>
          </cell>
          <cell r="C433">
            <v>6309264</v>
          </cell>
          <cell r="D433" t="str">
            <v>RICARDO XAVIER DE ARAUJO FEIO</v>
          </cell>
          <cell r="E433">
            <v>10.8</v>
          </cell>
          <cell r="F433" t="str">
            <v>0</v>
          </cell>
          <cell r="G433">
            <v>42514</v>
          </cell>
          <cell r="H433" t="str">
            <v>MAI</v>
          </cell>
          <cell r="I433">
            <v>2016</v>
          </cell>
          <cell r="J433">
            <v>42515</v>
          </cell>
          <cell r="K433">
            <v>42515</v>
          </cell>
          <cell r="L433" t="str">
            <v>MAI</v>
          </cell>
          <cell r="M433">
            <v>2016</v>
          </cell>
          <cell r="N433" t="str">
            <v>-</v>
          </cell>
          <cell r="O433" t="str">
            <v>CONCLUÍDO</v>
          </cell>
          <cell r="P433">
            <v>9</v>
          </cell>
          <cell r="Q433">
            <v>15</v>
          </cell>
          <cell r="R433" t="str">
            <v>Olney</v>
          </cell>
          <cell r="S433" t="str">
            <v>REPROVADO</v>
          </cell>
          <cell r="T433">
            <v>42524</v>
          </cell>
          <cell r="U433" t="str">
            <v>JUN</v>
          </cell>
          <cell r="V433">
            <v>2016</v>
          </cell>
          <cell r="W433" t="str">
            <v>PETRÓPOLIS</v>
          </cell>
          <cell r="X433" t="str">
            <v>NT-BR 010 R-1</v>
          </cell>
          <cell r="Y433" t="str">
            <v>MICRO</v>
          </cell>
          <cell r="Z433" t="str">
            <v>NÃO</v>
          </cell>
          <cell r="AA433" t="str">
            <v>BT - 3Ø</v>
          </cell>
          <cell r="AB433" t="str">
            <v>Residencial</v>
          </cell>
          <cell r="AC433" t="str">
            <v>ORDEM FINALIZADA</v>
          </cell>
          <cell r="AD433" t="str">
            <v>-22.349292</v>
          </cell>
          <cell r="AE433" t="str">
            <v>-43.192928</v>
          </cell>
          <cell r="AF433" t="str">
            <v>NÃO</v>
          </cell>
          <cell r="AH433" t="str">
            <v>AUTO REM</v>
          </cell>
          <cell r="AI433" t="str">
            <v>6491904 - 100%</v>
          </cell>
          <cell r="AJ433" t="str">
            <v>24/10/2016</v>
          </cell>
          <cell r="AK433" t="str">
            <v>OUT</v>
          </cell>
          <cell r="AL433">
            <v>2016</v>
          </cell>
          <cell r="AM433" t="str">
            <v>First Energy</v>
          </cell>
          <cell r="AN433" t="str">
            <v>EXEMPLO</v>
          </cell>
          <cell r="AO433" t="str">
            <v>SunEdison - P270NPB-A4</v>
          </cell>
          <cell r="AP433" t="str">
            <v>Solis - Primo 5.0 - 1</v>
          </cell>
          <cell r="AQ433">
            <v>1</v>
          </cell>
          <cell r="AR433" t="str">
            <v/>
          </cell>
          <cell r="AS433">
            <v>153</v>
          </cell>
          <cell r="AT433" t="str">
            <v>ART + Certificado/Registro - Inversor + Lista de UCs - % + Outros</v>
          </cell>
          <cell r="AU433" t="str">
            <v>ITP04</v>
          </cell>
          <cell r="AV433" t="str">
            <v>P869985</v>
          </cell>
          <cell r="AW433">
            <v>30</v>
          </cell>
          <cell r="AX433" t="str">
            <v>3# BT SDE</v>
          </cell>
          <cell r="AY433">
            <v>1.1000000000000001E-3</v>
          </cell>
          <cell r="BA433" t="str">
            <v>3# CA 2 AWG (CA 2 AWG)</v>
          </cell>
          <cell r="BB433">
            <v>92.93</v>
          </cell>
        </row>
        <row r="434">
          <cell r="B434" t="str">
            <v>A017219713</v>
          </cell>
          <cell r="C434">
            <v>3392315</v>
          </cell>
          <cell r="D434" t="str">
            <v>TEREZA ROZARIO DA SILVA</v>
          </cell>
          <cell r="E434">
            <v>3.2</v>
          </cell>
          <cell r="F434" t="str">
            <v>0</v>
          </cell>
          <cell r="G434">
            <v>42514</v>
          </cell>
          <cell r="H434" t="str">
            <v>MAI</v>
          </cell>
          <cell r="I434">
            <v>2016</v>
          </cell>
          <cell r="J434">
            <v>42515</v>
          </cell>
          <cell r="K434">
            <v>42515</v>
          </cell>
          <cell r="L434" t="str">
            <v>MAI</v>
          </cell>
          <cell r="M434">
            <v>2016</v>
          </cell>
          <cell r="N434" t="str">
            <v>-</v>
          </cell>
          <cell r="O434" t="str">
            <v>CONCLUÍDO</v>
          </cell>
          <cell r="P434">
            <v>12</v>
          </cell>
          <cell r="Q434">
            <v>18</v>
          </cell>
          <cell r="R434" t="str">
            <v>Mariana</v>
          </cell>
          <cell r="S434" t="str">
            <v>REPROVADO</v>
          </cell>
          <cell r="T434">
            <v>42527</v>
          </cell>
          <cell r="U434" t="str">
            <v>JUN</v>
          </cell>
          <cell r="V434">
            <v>2016</v>
          </cell>
          <cell r="W434" t="str">
            <v>CABO FRIO</v>
          </cell>
          <cell r="X434" t="str">
            <v>NT-BR 010 R-1</v>
          </cell>
          <cell r="Y434" t="str">
            <v>MICRO</v>
          </cell>
          <cell r="Z434" t="str">
            <v>NÃO</v>
          </cell>
          <cell r="AA434" t="str">
            <v>BT - 2Ø</v>
          </cell>
          <cell r="AB434" t="str">
            <v>Residencial</v>
          </cell>
          <cell r="AC434" t="str">
            <v>ORDEM FINALIZADA</v>
          </cell>
          <cell r="AD434" t="str">
            <v>-22.930319</v>
          </cell>
          <cell r="AE434" t="str">
            <v>-42.471863</v>
          </cell>
          <cell r="AF434" t="str">
            <v>NÃO</v>
          </cell>
          <cell r="AH434" t="str">
            <v>AUTO</v>
          </cell>
          <cell r="AJ434" t="str">
            <v>11/07/2016</v>
          </cell>
          <cell r="AK434" t="str">
            <v>JUL</v>
          </cell>
          <cell r="AL434">
            <v>2016</v>
          </cell>
          <cell r="AM434" t="str">
            <v>Rogen</v>
          </cell>
          <cell r="AO434" t="str">
            <v xml:space="preserve">Canadian - </v>
          </cell>
          <cell r="AP434" t="str">
            <v xml:space="preserve">PHB - </v>
          </cell>
          <cell r="AQ434">
            <v>1</v>
          </cell>
          <cell r="AR434" t="str">
            <v/>
          </cell>
          <cell r="AS434">
            <v>48</v>
          </cell>
          <cell r="AT434" t="str">
            <v>ART + Formulário de SA + Diagrama/Projeto</v>
          </cell>
          <cell r="AU434" t="str">
            <v>BAX06</v>
          </cell>
          <cell r="AV434" t="str">
            <v>AR63430</v>
          </cell>
          <cell r="AW434">
            <v>15</v>
          </cell>
          <cell r="AX434" t="str">
            <v>3# PR 1kV 3x50(50)mm²AL</v>
          </cell>
          <cell r="AY434">
            <v>0.27310000000000001</v>
          </cell>
          <cell r="BA434" t="str">
            <v>3# CA 2 AWG</v>
          </cell>
          <cell r="BB434">
            <v>6.0276671637180268</v>
          </cell>
        </row>
        <row r="435">
          <cell r="B435" t="str">
            <v>A017222329</v>
          </cell>
          <cell r="C435">
            <v>5471627</v>
          </cell>
          <cell r="D435" t="str">
            <v>CASSIO BORGES RAMOS</v>
          </cell>
          <cell r="E435">
            <v>5</v>
          </cell>
          <cell r="F435" t="str">
            <v>0</v>
          </cell>
          <cell r="G435">
            <v>42514</v>
          </cell>
          <cell r="H435" t="str">
            <v>MAI</v>
          </cell>
          <cell r="I435">
            <v>2016</v>
          </cell>
          <cell r="J435">
            <v>42515</v>
          </cell>
          <cell r="K435">
            <v>42515</v>
          </cell>
          <cell r="L435" t="str">
            <v>MAI</v>
          </cell>
          <cell r="M435">
            <v>2016</v>
          </cell>
          <cell r="N435" t="str">
            <v>-</v>
          </cell>
          <cell r="O435" t="str">
            <v>CONCLUÍDO</v>
          </cell>
          <cell r="P435">
            <v>14</v>
          </cell>
          <cell r="Q435">
            <v>18</v>
          </cell>
          <cell r="R435" t="str">
            <v>Mariana</v>
          </cell>
          <cell r="S435" t="str">
            <v>REPROVADO</v>
          </cell>
          <cell r="T435">
            <v>42529</v>
          </cell>
          <cell r="U435" t="str">
            <v>JUN</v>
          </cell>
          <cell r="V435">
            <v>2016</v>
          </cell>
          <cell r="W435" t="str">
            <v>PÁDUA</v>
          </cell>
          <cell r="X435" t="str">
            <v>NT-BR 010 R-1</v>
          </cell>
          <cell r="Y435" t="str">
            <v>MICRO</v>
          </cell>
          <cell r="Z435" t="str">
            <v>NÃO</v>
          </cell>
          <cell r="AA435" t="str">
            <v>BT - 2Ø</v>
          </cell>
          <cell r="AB435" t="str">
            <v>Residencial</v>
          </cell>
          <cell r="AC435" t="str">
            <v>ORDEM FINALIZADA</v>
          </cell>
          <cell r="AD435" t="str">
            <v>-21.412017</v>
          </cell>
          <cell r="AE435" t="str">
            <v>-42.205398</v>
          </cell>
          <cell r="AF435" t="str">
            <v>NÃO</v>
          </cell>
          <cell r="AJ435" t="str">
            <v>01/09/2016</v>
          </cell>
          <cell r="AK435" t="str">
            <v>SET</v>
          </cell>
          <cell r="AL435">
            <v>2016</v>
          </cell>
          <cell r="AM435" t="str">
            <v>JV Soluções de Engenharia</v>
          </cell>
          <cell r="AO435" t="str">
            <v>Risen - SYP250P</v>
          </cell>
          <cell r="AP435" t="str">
            <v>B&amp;B - SF5000-TL</v>
          </cell>
          <cell r="AQ435">
            <v>1</v>
          </cell>
          <cell r="AR435" t="str">
            <v/>
          </cell>
          <cell r="AS435">
            <v>100</v>
          </cell>
          <cell r="AT435" t="str">
            <v>ART + Formulário de SA + Diagrama/Projeto</v>
          </cell>
          <cell r="AU435" t="str">
            <v>MIR02</v>
          </cell>
          <cell r="AV435" t="str">
            <v>PD53214</v>
          </cell>
          <cell r="AW435">
            <v>45</v>
          </cell>
          <cell r="AX435" t="str">
            <v>3# PR 1kV 3x50(50)mm²AL</v>
          </cell>
          <cell r="AY435">
            <v>0.59410000000000007</v>
          </cell>
          <cell r="BA435" t="str">
            <v>3# CA 4 AWG</v>
          </cell>
          <cell r="BB435">
            <v>19.13</v>
          </cell>
        </row>
        <row r="436">
          <cell r="B436" t="str">
            <v>A017220653</v>
          </cell>
          <cell r="C436">
            <v>5065391</v>
          </cell>
          <cell r="D436" t="str">
            <v>ROBSON CRUZ PARREIRA CAMPANATI</v>
          </cell>
          <cell r="E436">
            <v>3.4649999999999999</v>
          </cell>
          <cell r="F436">
            <v>3.4649999999999999</v>
          </cell>
          <cell r="G436">
            <v>42514</v>
          </cell>
          <cell r="H436" t="str">
            <v>MAI</v>
          </cell>
          <cell r="I436">
            <v>2016</v>
          </cell>
          <cell r="J436">
            <v>42515</v>
          </cell>
          <cell r="K436">
            <v>42515</v>
          </cell>
          <cell r="L436" t="str">
            <v>MAI</v>
          </cell>
          <cell r="M436">
            <v>2016</v>
          </cell>
          <cell r="N436" t="str">
            <v>-</v>
          </cell>
          <cell r="O436" t="str">
            <v>CONCLUÍDO</v>
          </cell>
          <cell r="P436">
            <v>15</v>
          </cell>
          <cell r="Q436">
            <v>15</v>
          </cell>
          <cell r="R436" t="str">
            <v>Olney</v>
          </cell>
          <cell r="S436" t="str">
            <v>APROVADO</v>
          </cell>
          <cell r="T436">
            <v>42530</v>
          </cell>
          <cell r="U436" t="str">
            <v>JUN</v>
          </cell>
          <cell r="V436">
            <v>2016</v>
          </cell>
          <cell r="W436" t="str">
            <v>CANTAGALO</v>
          </cell>
          <cell r="X436" t="str">
            <v>NT-BR 010 R-1</v>
          </cell>
          <cell r="Y436" t="str">
            <v>MICRO</v>
          </cell>
          <cell r="Z436" t="str">
            <v>NÃO</v>
          </cell>
          <cell r="AA436" t="str">
            <v>BT - 3Ø</v>
          </cell>
          <cell r="AB436" t="str">
            <v>Residencial</v>
          </cell>
          <cell r="AC436" t="str">
            <v>ORDEM FINALIZADA</v>
          </cell>
          <cell r="AD436" t="str">
            <v>-22.020380</v>
          </cell>
          <cell r="AE436" t="str">
            <v xml:space="preserve"> -42.366919</v>
          </cell>
          <cell r="AF436" t="str">
            <v>SIM</v>
          </cell>
          <cell r="AG436">
            <v>42558</v>
          </cell>
          <cell r="AJ436" t="str">
            <v>08/07/2016</v>
          </cell>
          <cell r="AK436" t="str">
            <v>JUL</v>
          </cell>
          <cell r="AL436">
            <v>2016</v>
          </cell>
          <cell r="AM436" t="str">
            <v>Green Solar</v>
          </cell>
          <cell r="AO436" t="str">
            <v xml:space="preserve">Canadian - </v>
          </cell>
          <cell r="AP436" t="str">
            <v xml:space="preserve">SMA - </v>
          </cell>
          <cell r="AQ436">
            <v>1</v>
          </cell>
          <cell r="AR436" t="str">
            <v/>
          </cell>
          <cell r="AS436">
            <v>45</v>
          </cell>
          <cell r="AU436" t="str">
            <v>VPA03</v>
          </cell>
          <cell r="AV436" t="str">
            <v>CG55878</v>
          </cell>
          <cell r="AW436">
            <v>75</v>
          </cell>
          <cell r="AX436" t="str">
            <v>3# CA 4/0 AWG (CA 1/0 AWG)</v>
          </cell>
          <cell r="AY436">
            <v>0.30010000000000003</v>
          </cell>
          <cell r="BA436" t="str">
            <v>3# CAA 4 AWG</v>
          </cell>
          <cell r="BB436">
            <v>23.070434110761067</v>
          </cell>
        </row>
        <row r="437">
          <cell r="B437" t="str">
            <v>A017236229</v>
          </cell>
          <cell r="C437">
            <v>3714444</v>
          </cell>
          <cell r="D437" t="str">
            <v>SERGIO BORGES MANO</v>
          </cell>
          <cell r="E437">
            <v>4.96</v>
          </cell>
          <cell r="F437" t="str">
            <v>0</v>
          </cell>
          <cell r="G437">
            <v>42516</v>
          </cell>
          <cell r="H437" t="str">
            <v>MAI</v>
          </cell>
          <cell r="I437">
            <v>2016</v>
          </cell>
          <cell r="J437">
            <v>42520</v>
          </cell>
          <cell r="K437">
            <v>42520</v>
          </cell>
          <cell r="L437" t="str">
            <v>MAI</v>
          </cell>
          <cell r="M437">
            <v>2016</v>
          </cell>
          <cell r="N437" t="str">
            <v>-</v>
          </cell>
          <cell r="O437" t="str">
            <v>CONCLUÍDO</v>
          </cell>
          <cell r="P437">
            <v>10</v>
          </cell>
          <cell r="Q437">
            <v>15</v>
          </cell>
          <cell r="R437" t="str">
            <v>Mariana</v>
          </cell>
          <cell r="S437" t="str">
            <v>REPROVADO</v>
          </cell>
          <cell r="T437">
            <v>42530</v>
          </cell>
          <cell r="U437" t="str">
            <v>JUN</v>
          </cell>
          <cell r="V437">
            <v>2016</v>
          </cell>
          <cell r="W437" t="str">
            <v>NITERÓI</v>
          </cell>
          <cell r="X437" t="str">
            <v>NT-BR 010 R-1</v>
          </cell>
          <cell r="Y437" t="str">
            <v>MICRO</v>
          </cell>
          <cell r="Z437" t="str">
            <v>NÃO</v>
          </cell>
          <cell r="AA437" t="str">
            <v>BT - 3Ø</v>
          </cell>
          <cell r="AB437" t="str">
            <v>Residencial</v>
          </cell>
          <cell r="AC437" t="str">
            <v>ORDEM FINALIZADA</v>
          </cell>
          <cell r="AD437" t="str">
            <v>-22.942689</v>
          </cell>
          <cell r="AE437" t="str">
            <v>-43.042015</v>
          </cell>
          <cell r="AF437" t="str">
            <v>NÃO</v>
          </cell>
          <cell r="AJ437" t="str">
            <v>13/07/2016</v>
          </cell>
          <cell r="AK437" t="str">
            <v>JUL</v>
          </cell>
          <cell r="AL437">
            <v>2016</v>
          </cell>
          <cell r="AM437" t="str">
            <v>BlueSol</v>
          </cell>
          <cell r="AO437" t="str">
            <v>Trina Solar - TSM-310 PC14</v>
          </cell>
          <cell r="AP437" t="str">
            <v>Schneider - Conext RL 5000E</v>
          </cell>
          <cell r="AQ437">
            <v>1</v>
          </cell>
          <cell r="AR437" t="str">
            <v/>
          </cell>
          <cell r="AS437">
            <v>48</v>
          </cell>
          <cell r="AT437" t="str">
            <v>ART</v>
          </cell>
          <cell r="AU437" t="str">
            <v>PIN06</v>
          </cell>
          <cell r="AV437" t="str">
            <v>NI35445</v>
          </cell>
          <cell r="AW437">
            <v>45</v>
          </cell>
          <cell r="AX437" t="str">
            <v>3# PR 1kV 3x95(70)mm²AL</v>
          </cell>
          <cell r="AY437">
            <v>0.2271</v>
          </cell>
          <cell r="BA437" t="str">
            <v>3# CA 2 AWG</v>
          </cell>
          <cell r="BB437">
            <v>1.95</v>
          </cell>
        </row>
        <row r="438">
          <cell r="B438" t="str">
            <v>A017233783</v>
          </cell>
          <cell r="C438">
            <v>2416556</v>
          </cell>
          <cell r="D438" t="str">
            <v>SERGIO PAULO CANDEIAS MACHADO</v>
          </cell>
          <cell r="E438">
            <v>5.2</v>
          </cell>
          <cell r="F438">
            <v>5.2</v>
          </cell>
          <cell r="G438">
            <v>42515</v>
          </cell>
          <cell r="H438" t="str">
            <v>MAI</v>
          </cell>
          <cell r="I438">
            <v>2016</v>
          </cell>
          <cell r="J438">
            <v>42520</v>
          </cell>
          <cell r="K438">
            <v>42520</v>
          </cell>
          <cell r="L438" t="str">
            <v>MAI</v>
          </cell>
          <cell r="M438">
            <v>2016</v>
          </cell>
          <cell r="N438" t="str">
            <v>-</v>
          </cell>
          <cell r="O438" t="str">
            <v>CONCLUÍDO</v>
          </cell>
          <cell r="P438">
            <v>10</v>
          </cell>
          <cell r="Q438">
            <v>10</v>
          </cell>
          <cell r="R438" t="str">
            <v>Mariana</v>
          </cell>
          <cell r="S438" t="str">
            <v>APROVADO</v>
          </cell>
          <cell r="T438">
            <v>42530</v>
          </cell>
          <cell r="U438" t="str">
            <v>JUN</v>
          </cell>
          <cell r="V438">
            <v>2016</v>
          </cell>
          <cell r="W438" t="str">
            <v>NITERÓI</v>
          </cell>
          <cell r="X438" t="str">
            <v>NT-BR 010 R-1</v>
          </cell>
          <cell r="Y438" t="str">
            <v>MICRO</v>
          </cell>
          <cell r="Z438" t="str">
            <v>NÃO</v>
          </cell>
          <cell r="AA438" t="str">
            <v>BT - 3Ø</v>
          </cell>
          <cell r="AB438" t="str">
            <v>Residencial</v>
          </cell>
          <cell r="AC438" t="str">
            <v>ORDEM FINALIZADA</v>
          </cell>
          <cell r="AD438" t="str">
            <v>-22.929499</v>
          </cell>
          <cell r="AE438" t="str">
            <v xml:space="preserve"> -42.856167</v>
          </cell>
          <cell r="AF438" t="str">
            <v>SIM</v>
          </cell>
          <cell r="AG438">
            <v>42566</v>
          </cell>
          <cell r="AH438" t="str">
            <v>AUTO</v>
          </cell>
          <cell r="AJ438" t="str">
            <v>15/07/2016</v>
          </cell>
          <cell r="AK438" t="str">
            <v>JUL</v>
          </cell>
          <cell r="AL438">
            <v>2016</v>
          </cell>
          <cell r="AM438" t="str">
            <v>PEDH Energias Renováveis</v>
          </cell>
          <cell r="AO438" t="str">
            <v>Canadian - CS6P-260P</v>
          </cell>
          <cell r="AP438" t="str">
            <v>PHB - PHB-4600-SS</v>
          </cell>
          <cell r="AQ438">
            <v>1</v>
          </cell>
          <cell r="AR438" t="str">
            <v/>
          </cell>
          <cell r="AS438">
            <v>51</v>
          </cell>
          <cell r="AU438" t="str">
            <v>MAR01</v>
          </cell>
          <cell r="AV438" t="str">
            <v>NI17018</v>
          </cell>
          <cell r="AW438">
            <v>75</v>
          </cell>
          <cell r="AX438" t="str">
            <v>3# CA 2 AWG (CA 2 AWG)</v>
          </cell>
          <cell r="AY438">
            <v>0.496</v>
          </cell>
          <cell r="BA438" t="str">
            <v>3# CA 2 AWG</v>
          </cell>
          <cell r="BB438">
            <v>4.88</v>
          </cell>
        </row>
        <row r="439">
          <cell r="B439" t="str">
            <v>A017254759</v>
          </cell>
          <cell r="C439">
            <v>6343232</v>
          </cell>
          <cell r="D439" t="str">
            <v>SERGIO GERALDO ROCHA CHAMONE</v>
          </cell>
          <cell r="E439">
            <v>4.9400000000000004</v>
          </cell>
          <cell r="F439">
            <v>4.9400000000000004</v>
          </cell>
          <cell r="G439">
            <v>42520</v>
          </cell>
          <cell r="H439" t="str">
            <v>MAI</v>
          </cell>
          <cell r="I439">
            <v>2016</v>
          </cell>
          <cell r="J439">
            <v>42520</v>
          </cell>
          <cell r="K439">
            <v>42520</v>
          </cell>
          <cell r="L439" t="str">
            <v>MAI</v>
          </cell>
          <cell r="M439">
            <v>2016</v>
          </cell>
          <cell r="N439" t="str">
            <v>-</v>
          </cell>
          <cell r="O439" t="str">
            <v>CONCLUÍDO</v>
          </cell>
          <cell r="P439">
            <v>15</v>
          </cell>
          <cell r="Q439">
            <v>15</v>
          </cell>
          <cell r="R439" t="str">
            <v>Mariana</v>
          </cell>
          <cell r="S439" t="str">
            <v>APROVADO</v>
          </cell>
          <cell r="T439">
            <v>42535</v>
          </cell>
          <cell r="U439" t="str">
            <v>JUN</v>
          </cell>
          <cell r="V439">
            <v>2016</v>
          </cell>
          <cell r="W439" t="str">
            <v>TERESÓPOLIS</v>
          </cell>
          <cell r="X439" t="str">
            <v>NT-BR 010 R-1</v>
          </cell>
          <cell r="Y439" t="str">
            <v>MICRO</v>
          </cell>
          <cell r="Z439" t="str">
            <v>NÃO</v>
          </cell>
          <cell r="AA439" t="str">
            <v>BT - 3Ø</v>
          </cell>
          <cell r="AB439" t="str">
            <v>Residencial</v>
          </cell>
          <cell r="AC439" t="str">
            <v>ORDEM FINALIZADA</v>
          </cell>
          <cell r="AD439" t="str">
            <v>-22.381143</v>
          </cell>
          <cell r="AE439" t="str">
            <v xml:space="preserve"> -42.993991</v>
          </cell>
          <cell r="AF439" t="str">
            <v>SIM</v>
          </cell>
          <cell r="AG439">
            <v>42555</v>
          </cell>
          <cell r="AH439" t="str">
            <v>AUTO</v>
          </cell>
          <cell r="AJ439" t="str">
            <v>04/07/2016</v>
          </cell>
          <cell r="AK439" t="str">
            <v>JUL</v>
          </cell>
          <cell r="AL439">
            <v>2016</v>
          </cell>
          <cell r="AM439" t="str">
            <v>Solar Grid</v>
          </cell>
          <cell r="AO439" t="str">
            <v xml:space="preserve">Canadian - </v>
          </cell>
          <cell r="AP439" t="str">
            <v xml:space="preserve">FRONIUS - </v>
          </cell>
          <cell r="AQ439">
            <v>1</v>
          </cell>
          <cell r="AR439" t="str">
            <v/>
          </cell>
          <cell r="AS439">
            <v>35</v>
          </cell>
          <cell r="AU439" t="str">
            <v>TRB03</v>
          </cell>
          <cell r="AV439" t="str">
            <v>TE70386</v>
          </cell>
          <cell r="AW439">
            <v>75</v>
          </cell>
          <cell r="AX439" t="str">
            <v>3# PR 1kV 3x50(50)mm²AL</v>
          </cell>
          <cell r="AY439">
            <v>0.2311</v>
          </cell>
          <cell r="BA439" t="str">
            <v>3# CA 4 AWG</v>
          </cell>
          <cell r="BB439">
            <v>20.21745774609121</v>
          </cell>
        </row>
        <row r="440">
          <cell r="B440" t="str">
            <v>A016664700</v>
          </cell>
          <cell r="C440">
            <v>5788805</v>
          </cell>
          <cell r="D440" t="str">
            <v>CONCHITA GODINHO NOVAES MANAIA</v>
          </cell>
          <cell r="E440">
            <v>7.44</v>
          </cell>
          <cell r="F440">
            <v>7.44</v>
          </cell>
          <cell r="G440">
            <v>42436</v>
          </cell>
          <cell r="H440" t="str">
            <v>MAR</v>
          </cell>
          <cell r="I440">
            <v>2016</v>
          </cell>
          <cell r="J440">
            <v>42522</v>
          </cell>
          <cell r="K440">
            <v>42522</v>
          </cell>
          <cell r="L440" t="str">
            <v>JUN</v>
          </cell>
          <cell r="M440">
            <v>2016</v>
          </cell>
          <cell r="N440" t="str">
            <v>-</v>
          </cell>
          <cell r="O440" t="str">
            <v>CONCLUÍDO</v>
          </cell>
          <cell r="P440">
            <v>7</v>
          </cell>
          <cell r="Q440">
            <v>34</v>
          </cell>
          <cell r="R440" t="str">
            <v>Mariana</v>
          </cell>
          <cell r="S440" t="str">
            <v>APROVADO</v>
          </cell>
          <cell r="T440">
            <v>42529</v>
          </cell>
          <cell r="U440" t="str">
            <v>JUN</v>
          </cell>
          <cell r="V440">
            <v>2016</v>
          </cell>
          <cell r="W440" t="str">
            <v>NITERÓI</v>
          </cell>
          <cell r="X440" t="str">
            <v>NT-BR 010 R-1</v>
          </cell>
          <cell r="Y440" t="str">
            <v>MICRO</v>
          </cell>
          <cell r="Z440" t="str">
            <v>NÃO</v>
          </cell>
          <cell r="AA440" t="str">
            <v>BT - 3Ø</v>
          </cell>
          <cell r="AB440" t="str">
            <v>Residencial</v>
          </cell>
          <cell r="AC440" t="str">
            <v>ORDEM FINALIZADA</v>
          </cell>
          <cell r="AD440" t="str">
            <v>-22.957113</v>
          </cell>
          <cell r="AE440" t="str">
            <v>-43.061465</v>
          </cell>
          <cell r="AF440" t="str">
            <v>SIM</v>
          </cell>
          <cell r="AG440">
            <v>42563</v>
          </cell>
          <cell r="AJ440" t="str">
            <v>13/07/2016</v>
          </cell>
          <cell r="AK440" t="str">
            <v>JUL</v>
          </cell>
          <cell r="AL440">
            <v>2016</v>
          </cell>
          <cell r="AM440" t="str">
            <v>Araxá</v>
          </cell>
          <cell r="AO440" t="str">
            <v>Trina Solar - 310 PC14 Multi</v>
          </cell>
          <cell r="AP440" t="str">
            <v>FRONIUS - PRIMO 6.0-1</v>
          </cell>
          <cell r="AQ440">
            <v>3</v>
          </cell>
          <cell r="AR440" t="str">
            <v/>
          </cell>
          <cell r="AS440">
            <v>128</v>
          </cell>
          <cell r="AU440" t="str">
            <v>PIN03</v>
          </cell>
          <cell r="AV440" t="str">
            <v>NI33046</v>
          </cell>
          <cell r="AW440">
            <v>150</v>
          </cell>
          <cell r="AX440" t="str">
            <v>3# PR 1kV 3x50(50)mm²AL</v>
          </cell>
          <cell r="AY440">
            <v>0.38400000000000001</v>
          </cell>
          <cell r="BA440" t="str">
            <v>3# CA 2 AWG</v>
          </cell>
          <cell r="BB440">
            <v>1.41</v>
          </cell>
        </row>
        <row r="441">
          <cell r="B441" t="str">
            <v>A016892764</v>
          </cell>
          <cell r="C441">
            <v>3573250</v>
          </cell>
          <cell r="D441" t="str">
            <v>WILLIAM FARIA DE OLIVEIRA</v>
          </cell>
          <cell r="E441">
            <v>2.8</v>
          </cell>
          <cell r="F441" t="str">
            <v>0</v>
          </cell>
          <cell r="G441">
            <v>42468</v>
          </cell>
          <cell r="H441" t="str">
            <v>ABR</v>
          </cell>
          <cell r="I441">
            <v>2016</v>
          </cell>
          <cell r="J441">
            <v>42522</v>
          </cell>
          <cell r="K441">
            <v>42522</v>
          </cell>
          <cell r="L441" t="str">
            <v>JUN</v>
          </cell>
          <cell r="M441">
            <v>2016</v>
          </cell>
          <cell r="N441" t="str">
            <v>-</v>
          </cell>
          <cell r="O441" t="str">
            <v>CONCLUÍDO</v>
          </cell>
          <cell r="P441">
            <v>12</v>
          </cell>
          <cell r="Q441">
            <v>27</v>
          </cell>
          <cell r="R441" t="str">
            <v>Mariana</v>
          </cell>
          <cell r="S441" t="str">
            <v>REPROVADO</v>
          </cell>
          <cell r="T441">
            <v>42534</v>
          </cell>
          <cell r="U441" t="str">
            <v>JUN</v>
          </cell>
          <cell r="V441">
            <v>2016</v>
          </cell>
          <cell r="W441" t="str">
            <v>NITERÓI</v>
          </cell>
          <cell r="X441" t="str">
            <v>NT-BR 010 R-1</v>
          </cell>
          <cell r="Y441" t="str">
            <v>MICRO</v>
          </cell>
          <cell r="Z441" t="str">
            <v>NÃO</v>
          </cell>
          <cell r="AA441" t="str">
            <v>BT - 3Ø</v>
          </cell>
          <cell r="AB441" t="str">
            <v>Residencial</v>
          </cell>
          <cell r="AC441" t="str">
            <v>ORDEM FINALIZADA</v>
          </cell>
          <cell r="AD441" t="str">
            <v>-22.893392</v>
          </cell>
          <cell r="AE441" t="str">
            <v>-42.818526</v>
          </cell>
          <cell r="AF441" t="str">
            <v>NÃO</v>
          </cell>
          <cell r="AJ441" t="str">
            <v>19/08/2016</v>
          </cell>
          <cell r="AK441" t="str">
            <v>AGO</v>
          </cell>
          <cell r="AL441">
            <v>2016</v>
          </cell>
          <cell r="AM441" t="str">
            <v>Neo Solar</v>
          </cell>
          <cell r="AO441" t="str">
            <v>Canadian - CS6P-255P</v>
          </cell>
          <cell r="AP441" t="str">
            <v>Fronius - Galvo 2.5-1</v>
          </cell>
          <cell r="AQ441">
            <v>2</v>
          </cell>
          <cell r="AR441" t="str">
            <v/>
          </cell>
          <cell r="AS441">
            <v>133</v>
          </cell>
          <cell r="AT441" t="str">
            <v>ART</v>
          </cell>
          <cell r="AU441" t="str">
            <v>MAR07</v>
          </cell>
          <cell r="AV441" t="str">
            <v>NI17441</v>
          </cell>
          <cell r="AW441">
            <v>15</v>
          </cell>
          <cell r="AX441" t="str">
            <v>PR 1kV 3x50(50)mm²AL</v>
          </cell>
          <cell r="AY441">
            <v>0.35910000000000003</v>
          </cell>
          <cell r="BA441" t="str">
            <v>3# CA 2 AWG</v>
          </cell>
          <cell r="BB441">
            <v>2.99</v>
          </cell>
        </row>
        <row r="442">
          <cell r="B442" t="str">
            <v>A017292644</v>
          </cell>
          <cell r="C442">
            <v>4558107</v>
          </cell>
          <cell r="D442" t="str">
            <v>CLAUDIO EDUARDO DE MELO FERRO</v>
          </cell>
          <cell r="E442">
            <v>5</v>
          </cell>
          <cell r="F442" t="str">
            <v>0</v>
          </cell>
          <cell r="G442">
            <v>42524</v>
          </cell>
          <cell r="H442" t="str">
            <v>JUN</v>
          </cell>
          <cell r="I442">
            <v>2016</v>
          </cell>
          <cell r="J442">
            <v>42524</v>
          </cell>
          <cell r="K442">
            <v>42524</v>
          </cell>
          <cell r="L442" t="str">
            <v>JUN</v>
          </cell>
          <cell r="M442">
            <v>2016</v>
          </cell>
          <cell r="N442" t="str">
            <v>-</v>
          </cell>
          <cell r="O442" t="str">
            <v>CONCLUÍDO</v>
          </cell>
          <cell r="P442">
            <v>11</v>
          </cell>
          <cell r="Q442">
            <v>14</v>
          </cell>
          <cell r="R442" t="str">
            <v>Mariana</v>
          </cell>
          <cell r="S442" t="str">
            <v>REPROVADO</v>
          </cell>
          <cell r="T442">
            <v>42535</v>
          </cell>
          <cell r="U442" t="str">
            <v>JUN</v>
          </cell>
          <cell r="V442">
            <v>2016</v>
          </cell>
          <cell r="W442" t="str">
            <v>CABO FRIO</v>
          </cell>
          <cell r="X442" t="str">
            <v>NT-BR 010 R-1</v>
          </cell>
          <cell r="Y442" t="str">
            <v>MICRO</v>
          </cell>
          <cell r="Z442" t="str">
            <v>NÃO</v>
          </cell>
          <cell r="AA442" t="str">
            <v>BT - 3Ø</v>
          </cell>
          <cell r="AB442" t="str">
            <v>Residencial</v>
          </cell>
          <cell r="AC442" t="str">
            <v>ORDEM FINALIZADA</v>
          </cell>
          <cell r="AD442" t="str">
            <v>-22.868436</v>
          </cell>
          <cell r="AE442" t="str">
            <v>-42.033819</v>
          </cell>
          <cell r="AF442" t="str">
            <v>NÃO</v>
          </cell>
          <cell r="AJ442" t="str">
            <v>10/4/2016</v>
          </cell>
          <cell r="AK442" t="str">
            <v>ABR</v>
          </cell>
          <cell r="AL442">
            <v>2016</v>
          </cell>
          <cell r="AM442" t="str">
            <v>Ponto Engenharia</v>
          </cell>
          <cell r="AO442" t="str">
            <v>AVP-LUXOLAR - AVP-250P</v>
          </cell>
          <cell r="AP442" t="str">
            <v>ABB - PVI-6000-TL-OUTD</v>
          </cell>
          <cell r="AQ442">
            <v>1</v>
          </cell>
          <cell r="AR442" t="str">
            <v/>
          </cell>
          <cell r="AS442" t="str">
            <v>-</v>
          </cell>
          <cell r="AT442" t="str">
            <v>ART</v>
          </cell>
          <cell r="AU442" t="str">
            <v>CAF09</v>
          </cell>
          <cell r="AV442" t="str">
            <v>CF44523</v>
          </cell>
          <cell r="AW442">
            <v>113</v>
          </cell>
          <cell r="AX442" t="str">
            <v>3# CU 70 mm² (CU 35 mm²)</v>
          </cell>
          <cell r="AY442">
            <v>0.4511</v>
          </cell>
          <cell r="BA442" t="str">
            <v>3# CU 35 mm²</v>
          </cell>
          <cell r="BB442">
            <v>2.4507719726438926</v>
          </cell>
        </row>
        <row r="443">
          <cell r="B443" t="str">
            <v>A017301564</v>
          </cell>
          <cell r="C443">
            <v>4150255</v>
          </cell>
          <cell r="D443" t="str">
            <v>JADER MATOS DE MOURA</v>
          </cell>
          <cell r="E443">
            <v>4.59</v>
          </cell>
          <cell r="F443" t="str">
            <v>0</v>
          </cell>
          <cell r="G443">
            <v>42527</v>
          </cell>
          <cell r="H443" t="str">
            <v>JUN</v>
          </cell>
          <cell r="I443">
            <v>2016</v>
          </cell>
          <cell r="J443">
            <v>42527</v>
          </cell>
          <cell r="K443">
            <v>42527</v>
          </cell>
          <cell r="L443" t="str">
            <v>JUN</v>
          </cell>
          <cell r="M443">
            <v>2016</v>
          </cell>
          <cell r="N443" t="str">
            <v>-</v>
          </cell>
          <cell r="O443" t="str">
            <v>CONCLUÍDO</v>
          </cell>
          <cell r="P443">
            <v>9</v>
          </cell>
          <cell r="Q443">
            <v>17</v>
          </cell>
          <cell r="R443" t="str">
            <v>Mariana</v>
          </cell>
          <cell r="S443" t="str">
            <v>REPROVADO</v>
          </cell>
          <cell r="T443">
            <v>42536</v>
          </cell>
          <cell r="U443" t="str">
            <v>JUN</v>
          </cell>
          <cell r="V443">
            <v>2016</v>
          </cell>
          <cell r="W443" t="str">
            <v>ITAPERUNA</v>
          </cell>
          <cell r="X443" t="str">
            <v>NT-BR 010 R-1</v>
          </cell>
          <cell r="Y443" t="str">
            <v>MICRO</v>
          </cell>
          <cell r="Z443" t="str">
            <v>NÃO</v>
          </cell>
          <cell r="AA443" t="str">
            <v>BT - 2Ø</v>
          </cell>
          <cell r="AB443" t="str">
            <v>Residencial</v>
          </cell>
          <cell r="AC443" t="str">
            <v>ORDEM FINALIZADA</v>
          </cell>
          <cell r="AD443" t="str">
            <v>-21.201713</v>
          </cell>
          <cell r="AE443" t="str">
            <v>-41.907344</v>
          </cell>
          <cell r="AF443" t="str">
            <v>NÃO</v>
          </cell>
          <cell r="AJ443" t="str">
            <v>14/09/2016</v>
          </cell>
          <cell r="AK443" t="str">
            <v>SET</v>
          </cell>
          <cell r="AL443">
            <v>2016</v>
          </cell>
          <cell r="AM443" t="str">
            <v>Elben B Ramos</v>
          </cell>
          <cell r="AQ443">
            <v>1</v>
          </cell>
          <cell r="AR443" t="str">
            <v/>
          </cell>
          <cell r="AS443">
            <v>100</v>
          </cell>
          <cell r="AT443" t="str">
            <v>Formulário de SA + Lista de UCs - % + Outros</v>
          </cell>
          <cell r="AU443" t="str">
            <v>ITR06</v>
          </cell>
          <cell r="AV443" t="str">
            <v>IT10718</v>
          </cell>
          <cell r="AW443">
            <v>75</v>
          </cell>
          <cell r="AX443" t="str">
            <v>3# CA 4/0 AWG (CA 1/0 AWG)</v>
          </cell>
          <cell r="AY443">
            <v>0.86299999999999999</v>
          </cell>
          <cell r="BA443" t="str">
            <v>3# CA 2 AWG</v>
          </cell>
          <cell r="BB443">
            <v>5.92</v>
          </cell>
        </row>
        <row r="444">
          <cell r="B444" t="str">
            <v>A017324595</v>
          </cell>
          <cell r="C444">
            <v>2064104</v>
          </cell>
          <cell r="D444" t="str">
            <v>HILTON FERREIRA DO CARMO</v>
          </cell>
          <cell r="F444" t="str">
            <v>0</v>
          </cell>
          <cell r="G444">
            <v>42529</v>
          </cell>
          <cell r="H444" t="str">
            <v>-</v>
          </cell>
          <cell r="I444" t="str">
            <v>-</v>
          </cell>
          <cell r="J444">
            <v>42529</v>
          </cell>
          <cell r="K444">
            <v>42529</v>
          </cell>
          <cell r="L444" t="str">
            <v>-</v>
          </cell>
          <cell r="M444" t="str">
            <v>-</v>
          </cell>
          <cell r="N444" t="str">
            <v>-</v>
          </cell>
          <cell r="O444" t="str">
            <v>CANCELADO</v>
          </cell>
          <cell r="P444" t="str">
            <v>-</v>
          </cell>
          <cell r="Q444" t="str">
            <v>-</v>
          </cell>
          <cell r="S444" t="str">
            <v>ING. INDEVIDO</v>
          </cell>
          <cell r="U444" t="str">
            <v>-</v>
          </cell>
          <cell r="V444" t="str">
            <v>-</v>
          </cell>
          <cell r="X444" t="str">
            <v>-</v>
          </cell>
          <cell r="Y444" t="str">
            <v>-</v>
          </cell>
          <cell r="AC444" t="str">
            <v>ORDEM CANCELADA</v>
          </cell>
          <cell r="AF444" t="str">
            <v/>
          </cell>
          <cell r="AJ444" t="str">
            <v>28/06/2016</v>
          </cell>
          <cell r="AK444" t="str">
            <v>-</v>
          </cell>
          <cell r="AL444" t="str">
            <v>-</v>
          </cell>
          <cell r="AN444" t="str">
            <v>Documentos não enviados</v>
          </cell>
          <cell r="AQ444" t="str">
            <v>-</v>
          </cell>
          <cell r="AR444" t="str">
            <v/>
          </cell>
          <cell r="AS444" t="str">
            <v>-</v>
          </cell>
          <cell r="AU444" t="str">
            <v>-</v>
          </cell>
          <cell r="AV444" t="str">
            <v>-</v>
          </cell>
          <cell r="AW444" t="str">
            <v>-</v>
          </cell>
          <cell r="AX444" t="str">
            <v>-</v>
          </cell>
          <cell r="AY444" t="str">
            <v>-</v>
          </cell>
          <cell r="BA444" t="str">
            <v>-</v>
          </cell>
          <cell r="BB444" t="str">
            <v>-</v>
          </cell>
        </row>
        <row r="445">
          <cell r="B445" t="str">
            <v>A017254860</v>
          </cell>
          <cell r="C445">
            <v>1357948</v>
          </cell>
          <cell r="D445" t="str">
            <v>FRANCISCO S NUNES</v>
          </cell>
          <cell r="E445">
            <v>3.71</v>
          </cell>
          <cell r="F445">
            <v>3.71</v>
          </cell>
          <cell r="G445">
            <v>42520</v>
          </cell>
          <cell r="H445" t="str">
            <v>MAI</v>
          </cell>
          <cell r="I445">
            <v>2016</v>
          </cell>
          <cell r="J445">
            <v>42529</v>
          </cell>
          <cell r="K445">
            <v>42529</v>
          </cell>
          <cell r="L445" t="str">
            <v>JUN</v>
          </cell>
          <cell r="M445">
            <v>2016</v>
          </cell>
          <cell r="N445" t="str">
            <v>-</v>
          </cell>
          <cell r="O445" t="str">
            <v>CONCLUÍDO</v>
          </cell>
          <cell r="P445">
            <v>12</v>
          </cell>
          <cell r="Q445">
            <v>12</v>
          </cell>
          <cell r="R445" t="str">
            <v>Mariana</v>
          </cell>
          <cell r="S445" t="str">
            <v>APROVADO</v>
          </cell>
          <cell r="T445">
            <v>42541</v>
          </cell>
          <cell r="U445" t="str">
            <v>JUN</v>
          </cell>
          <cell r="V445">
            <v>2016</v>
          </cell>
          <cell r="W445" t="str">
            <v>NITERÓI</v>
          </cell>
          <cell r="X445" t="str">
            <v>NT-BR 010 R-1</v>
          </cell>
          <cell r="Y445" t="str">
            <v>MICRO</v>
          </cell>
          <cell r="Z445" t="str">
            <v>NÃO</v>
          </cell>
          <cell r="AA445" t="str">
            <v>BT - 3Ø</v>
          </cell>
          <cell r="AB445" t="str">
            <v>Residencial</v>
          </cell>
          <cell r="AC445" t="str">
            <v>ORDEM FINALIZADA</v>
          </cell>
          <cell r="AD445" t="str">
            <v>-22.917965</v>
          </cell>
          <cell r="AE445" t="str">
            <v xml:space="preserve"> -43.091739</v>
          </cell>
          <cell r="AF445" t="str">
            <v>SIM</v>
          </cell>
          <cell r="AG445">
            <v>42550</v>
          </cell>
          <cell r="AH445" t="str">
            <v>AUTO</v>
          </cell>
          <cell r="AJ445" t="str">
            <v>29/06/2016</v>
          </cell>
          <cell r="AK445" t="str">
            <v>JUN</v>
          </cell>
          <cell r="AL445">
            <v>2016</v>
          </cell>
          <cell r="AM445" t="str">
            <v>Solar Grid</v>
          </cell>
          <cell r="AO445" t="str">
            <v>Canadian - CS6P-265P</v>
          </cell>
          <cell r="AP445" t="str">
            <v>ABB - PVI-3.6-TL-OUTD</v>
          </cell>
          <cell r="AQ445">
            <v>1</v>
          </cell>
          <cell r="AR445" t="str">
            <v/>
          </cell>
          <cell r="AS445">
            <v>30</v>
          </cell>
          <cell r="AU445" t="str">
            <v>ZSL10</v>
          </cell>
          <cell r="AV445" t="str">
            <v>NI32554</v>
          </cell>
          <cell r="AW445">
            <v>75</v>
          </cell>
          <cell r="AX445" t="str">
            <v>3# CU 70 mm² (CU 35 mm²)</v>
          </cell>
          <cell r="AY445">
            <v>0.38300000000000001</v>
          </cell>
          <cell r="BA445" t="str">
            <v>3# CA 2 AWG</v>
          </cell>
          <cell r="BB445">
            <v>3.5010677614609391</v>
          </cell>
        </row>
        <row r="446">
          <cell r="B446" t="str">
            <v>A017220734</v>
          </cell>
          <cell r="C446">
            <v>4333091</v>
          </cell>
          <cell r="D446" t="str">
            <v>RAHEL HANI HAUPTMANN</v>
          </cell>
          <cell r="E446">
            <v>15.12</v>
          </cell>
          <cell r="F446">
            <v>15.12</v>
          </cell>
          <cell r="G446">
            <v>42514</v>
          </cell>
          <cell r="H446" t="str">
            <v>MAI</v>
          </cell>
          <cell r="I446">
            <v>2016</v>
          </cell>
          <cell r="J446">
            <v>42529</v>
          </cell>
          <cell r="K446">
            <v>42529</v>
          </cell>
          <cell r="L446" t="str">
            <v>JUN</v>
          </cell>
          <cell r="M446">
            <v>2016</v>
          </cell>
          <cell r="N446" t="str">
            <v>-</v>
          </cell>
          <cell r="O446" t="str">
            <v>CANCELADO</v>
          </cell>
          <cell r="P446">
            <v>15</v>
          </cell>
          <cell r="Q446">
            <v>15</v>
          </cell>
          <cell r="R446" t="str">
            <v>Olney</v>
          </cell>
          <cell r="S446" t="str">
            <v>APROVADO</v>
          </cell>
          <cell r="T446">
            <v>42544</v>
          </cell>
          <cell r="U446" t="str">
            <v>JUN</v>
          </cell>
          <cell r="V446">
            <v>2016</v>
          </cell>
          <cell r="W446" t="str">
            <v>CABO FRIO</v>
          </cell>
          <cell r="X446" t="str">
            <v>NT-BR 010 R-1</v>
          </cell>
          <cell r="Y446" t="str">
            <v>MICRO</v>
          </cell>
          <cell r="Z446" t="str">
            <v>NÃO</v>
          </cell>
          <cell r="AA446" t="str">
            <v>BT - 3Ø</v>
          </cell>
          <cell r="AB446" t="str">
            <v>Residencial</v>
          </cell>
          <cell r="AC446" t="str">
            <v>ORDEM FINALIZADA</v>
          </cell>
          <cell r="AD446" t="str">
            <v>-22.768680</v>
          </cell>
          <cell r="AE446" t="str">
            <v xml:space="preserve"> -41.894635</v>
          </cell>
          <cell r="AF446" t="str">
            <v>NÃO</v>
          </cell>
          <cell r="AG446" t="str">
            <v/>
          </cell>
          <cell r="AJ446">
            <v>42754</v>
          </cell>
          <cell r="AK446" t="str">
            <v>JAN</v>
          </cell>
          <cell r="AL446">
            <v>2017</v>
          </cell>
          <cell r="AM446" t="str">
            <v>Green Solar</v>
          </cell>
          <cell r="AQ446">
            <v>1</v>
          </cell>
          <cell r="AR446" t="str">
            <v/>
          </cell>
          <cell r="AS446">
            <v>240</v>
          </cell>
          <cell r="AU446" t="str">
            <v>BUZ07</v>
          </cell>
          <cell r="AV446" t="str">
            <v>F635548</v>
          </cell>
          <cell r="AW446">
            <v>75</v>
          </cell>
          <cell r="AX446" t="str">
            <v>3# PR 1kV 3x95(50)mm²AL</v>
          </cell>
          <cell r="AY446">
            <v>0.06</v>
          </cell>
          <cell r="BA446" t="str">
            <v>3# COMP 185</v>
          </cell>
          <cell r="BB446">
            <v>4.0811844074337227</v>
          </cell>
        </row>
        <row r="447">
          <cell r="B447" t="str">
            <v>A017335499</v>
          </cell>
          <cell r="C447">
            <v>4107226</v>
          </cell>
          <cell r="D447" t="str">
            <v>LEONEL PABLO MARCHESI ME</v>
          </cell>
          <cell r="F447" t="str">
            <v>0</v>
          </cell>
          <cell r="G447">
            <v>42530</v>
          </cell>
          <cell r="H447" t="str">
            <v>-</v>
          </cell>
          <cell r="I447" t="str">
            <v>-</v>
          </cell>
          <cell r="J447">
            <v>42530</v>
          </cell>
          <cell r="K447">
            <v>42530</v>
          </cell>
          <cell r="L447" t="str">
            <v>-</v>
          </cell>
          <cell r="M447" t="str">
            <v>-</v>
          </cell>
          <cell r="N447" t="str">
            <v>-</v>
          </cell>
          <cell r="O447" t="str">
            <v>CANCELADO</v>
          </cell>
          <cell r="P447" t="str">
            <v>-</v>
          </cell>
          <cell r="Q447" t="str">
            <v>-</v>
          </cell>
          <cell r="S447" t="str">
            <v>ING. INDEVIDO</v>
          </cell>
          <cell r="U447" t="str">
            <v>-</v>
          </cell>
          <cell r="V447" t="str">
            <v>-</v>
          </cell>
          <cell r="X447" t="str">
            <v>-</v>
          </cell>
          <cell r="Y447" t="str">
            <v>-</v>
          </cell>
          <cell r="AC447" t="str">
            <v>ORDEM CANCELADA</v>
          </cell>
          <cell r="AF447" t="str">
            <v/>
          </cell>
          <cell r="AJ447" t="str">
            <v>29/06/2016</v>
          </cell>
          <cell r="AK447" t="str">
            <v>-</v>
          </cell>
          <cell r="AL447" t="str">
            <v>-</v>
          </cell>
          <cell r="AN447" t="str">
            <v>Documentos não enviados</v>
          </cell>
          <cell r="AQ447" t="str">
            <v>-</v>
          </cell>
          <cell r="AR447" t="str">
            <v/>
          </cell>
          <cell r="AS447" t="str">
            <v>-</v>
          </cell>
          <cell r="AU447" t="str">
            <v>-</v>
          </cell>
          <cell r="AV447" t="str">
            <v>-</v>
          </cell>
          <cell r="AW447" t="str">
            <v>-</v>
          </cell>
          <cell r="AX447" t="str">
            <v>-</v>
          </cell>
          <cell r="AY447" t="str">
            <v>-</v>
          </cell>
          <cell r="BA447" t="str">
            <v>-</v>
          </cell>
          <cell r="BB447" t="str">
            <v>-</v>
          </cell>
        </row>
        <row r="448">
          <cell r="B448" t="str">
            <v>A016300673</v>
          </cell>
          <cell r="C448">
            <v>1850032</v>
          </cell>
          <cell r="D448" t="str">
            <v>JOSE ROBERTO FARIAS CARNEIRO</v>
          </cell>
          <cell r="E448">
            <v>1.5</v>
          </cell>
          <cell r="F448">
            <v>1.5</v>
          </cell>
          <cell r="G448">
            <v>42388</v>
          </cell>
          <cell r="H448" t="str">
            <v>JAN</v>
          </cell>
          <cell r="I448">
            <v>2016</v>
          </cell>
          <cell r="J448">
            <v>42530</v>
          </cell>
          <cell r="K448">
            <v>42530</v>
          </cell>
          <cell r="L448" t="str">
            <v>JUN</v>
          </cell>
          <cell r="M448">
            <v>2016</v>
          </cell>
          <cell r="N448" t="str">
            <v>-</v>
          </cell>
          <cell r="O448" t="str">
            <v>CONCLUÍDO</v>
          </cell>
          <cell r="P448">
            <v>8</v>
          </cell>
          <cell r="Q448">
            <v>16</v>
          </cell>
          <cell r="R448" t="str">
            <v>Mariana</v>
          </cell>
          <cell r="S448" t="str">
            <v>APROVADO</v>
          </cell>
          <cell r="T448">
            <v>42538</v>
          </cell>
          <cell r="U448" t="str">
            <v>JUN</v>
          </cell>
          <cell r="V448">
            <v>2016</v>
          </cell>
          <cell r="W448" t="str">
            <v>CABO FRIO</v>
          </cell>
          <cell r="X448" t="str">
            <v>NT-BR 010 R-0</v>
          </cell>
          <cell r="Y448" t="str">
            <v>MICRO</v>
          </cell>
          <cell r="Z448" t="str">
            <v>NÃO</v>
          </cell>
          <cell r="AA448" t="str">
            <v>BT - 3Ø</v>
          </cell>
          <cell r="AB448" t="str">
            <v>Residencial</v>
          </cell>
          <cell r="AC448" t="str">
            <v>ORDEM FINALIZADA</v>
          </cell>
          <cell r="AD448" t="str">
            <v>-22.864213</v>
          </cell>
          <cell r="AE448" t="str">
            <v>-42.115547</v>
          </cell>
          <cell r="AF448" t="str">
            <v>AMPLIAÇÃO</v>
          </cell>
          <cell r="AG448">
            <v>42552</v>
          </cell>
          <cell r="AH448" t="str">
            <v>AUTO</v>
          </cell>
          <cell r="AJ448" t="str">
            <v>01/07/2016</v>
          </cell>
          <cell r="AK448" t="str">
            <v>JUL</v>
          </cell>
          <cell r="AL448">
            <v>2016</v>
          </cell>
          <cell r="AM448" t="str">
            <v>CSI Automação</v>
          </cell>
          <cell r="AN448" t="str">
            <v>Ampliação</v>
          </cell>
          <cell r="AO448" t="str">
            <v xml:space="preserve">Axitec Solar - </v>
          </cell>
          <cell r="AP448" t="str">
            <v xml:space="preserve">PHB - </v>
          </cell>
          <cell r="AQ448">
            <v>2</v>
          </cell>
          <cell r="AR448" t="str">
            <v/>
          </cell>
          <cell r="AS448">
            <v>164</v>
          </cell>
          <cell r="AU448" t="str">
            <v>SPA01</v>
          </cell>
          <cell r="AV448" t="str">
            <v>CF44445</v>
          </cell>
          <cell r="AW448">
            <v>75</v>
          </cell>
          <cell r="AX448" t="str">
            <v>3# CU 16-1 FIO (CU 16-1 FIO)</v>
          </cell>
          <cell r="AY448">
            <v>0.4461</v>
          </cell>
          <cell r="BA448" t="str">
            <v>3# CU 35 mm²</v>
          </cell>
          <cell r="BB448">
            <v>2.87</v>
          </cell>
        </row>
        <row r="449">
          <cell r="B449" t="str">
            <v>A017319979</v>
          </cell>
          <cell r="C449">
            <v>6378894</v>
          </cell>
          <cell r="D449" t="str">
            <v>SOLANGE ROSA VASCO</v>
          </cell>
          <cell r="E449">
            <v>3</v>
          </cell>
          <cell r="F449">
            <v>3</v>
          </cell>
          <cell r="G449">
            <v>42529</v>
          </cell>
          <cell r="H449" t="str">
            <v>JUN</v>
          </cell>
          <cell r="I449">
            <v>2016</v>
          </cell>
          <cell r="J449">
            <v>42530</v>
          </cell>
          <cell r="K449">
            <v>42530</v>
          </cell>
          <cell r="L449" t="str">
            <v>JUN</v>
          </cell>
          <cell r="M449">
            <v>2016</v>
          </cell>
          <cell r="N449" t="str">
            <v>-</v>
          </cell>
          <cell r="O449" t="str">
            <v>CONCLUÍDO</v>
          </cell>
          <cell r="P449">
            <v>11</v>
          </cell>
          <cell r="Q449">
            <v>11</v>
          </cell>
          <cell r="R449" t="str">
            <v>Mariana</v>
          </cell>
          <cell r="S449" t="str">
            <v>APROVADO</v>
          </cell>
          <cell r="T449">
            <v>42541</v>
          </cell>
          <cell r="U449" t="str">
            <v>JUN</v>
          </cell>
          <cell r="V449">
            <v>2016</v>
          </cell>
          <cell r="W449" t="str">
            <v>CABO FRIO</v>
          </cell>
          <cell r="X449" t="str">
            <v>NT-BR 010 R-1</v>
          </cell>
          <cell r="Y449" t="str">
            <v>MICRO</v>
          </cell>
          <cell r="Z449" t="str">
            <v>NÃO</v>
          </cell>
          <cell r="AA449" t="str">
            <v>BT - 3Ø</v>
          </cell>
          <cell r="AB449" t="str">
            <v>Residencial</v>
          </cell>
          <cell r="AC449" t="str">
            <v>ORDEM FINALIZADA</v>
          </cell>
          <cell r="AD449" t="str">
            <v>-22.788287</v>
          </cell>
          <cell r="AE449" t="str">
            <v xml:space="preserve"> -41.935015</v>
          </cell>
          <cell r="AF449" t="str">
            <v>SIM</v>
          </cell>
          <cell r="AG449">
            <v>42607</v>
          </cell>
          <cell r="AJ449" t="str">
            <v>26/08/2016</v>
          </cell>
          <cell r="AK449" t="str">
            <v>AGO</v>
          </cell>
          <cell r="AL449">
            <v>2016</v>
          </cell>
          <cell r="AM449" t="str">
            <v>Ivotec</v>
          </cell>
          <cell r="AO449" t="str">
            <v>Risen - SYP250P</v>
          </cell>
          <cell r="AP449" t="str">
            <v>B&amp;B - SF3000TL</v>
          </cell>
          <cell r="AQ449">
            <v>1</v>
          </cell>
          <cell r="AR449" t="str">
            <v/>
          </cell>
          <cell r="AS449">
            <v>79</v>
          </cell>
          <cell r="AU449" t="str">
            <v>BUZ04</v>
          </cell>
          <cell r="AV449" t="str">
            <v>F632032</v>
          </cell>
          <cell r="AW449">
            <v>30</v>
          </cell>
          <cell r="AX449" t="str">
            <v>3# PR 1kV 3x50(50)mm²AL</v>
          </cell>
          <cell r="AY449">
            <v>0.27010000000000001</v>
          </cell>
          <cell r="BA449" t="str">
            <v>3# CU 35 mm²</v>
          </cell>
          <cell r="BB449">
            <v>13.648937330374796</v>
          </cell>
        </row>
        <row r="450">
          <cell r="B450" t="str">
            <v>A017331514</v>
          </cell>
          <cell r="C450">
            <v>2175744</v>
          </cell>
          <cell r="D450" t="str">
            <v>CLEUCO MACHADO FILHO</v>
          </cell>
          <cell r="E450">
            <v>2.08</v>
          </cell>
          <cell r="F450" t="str">
            <v>0</v>
          </cell>
          <cell r="G450">
            <v>42530</v>
          </cell>
          <cell r="H450" t="str">
            <v>JUN</v>
          </cell>
          <cell r="I450">
            <v>2016</v>
          </cell>
          <cell r="J450">
            <v>42530</v>
          </cell>
          <cell r="K450">
            <v>42530</v>
          </cell>
          <cell r="L450" t="str">
            <v>JUN</v>
          </cell>
          <cell r="M450">
            <v>2016</v>
          </cell>
          <cell r="N450" t="str">
            <v>-</v>
          </cell>
          <cell r="O450" t="str">
            <v>CONCLUÍDO</v>
          </cell>
          <cell r="P450">
            <v>11</v>
          </cell>
          <cell r="Q450">
            <v>16</v>
          </cell>
          <cell r="R450" t="str">
            <v>Olney</v>
          </cell>
          <cell r="S450" t="str">
            <v>REPROVADO</v>
          </cell>
          <cell r="T450">
            <v>42541</v>
          </cell>
          <cell r="U450" t="str">
            <v>JUN</v>
          </cell>
          <cell r="V450">
            <v>2016</v>
          </cell>
          <cell r="W450" t="str">
            <v>MACAÉ</v>
          </cell>
          <cell r="X450" t="str">
            <v>NT-BR 010 R-1</v>
          </cell>
          <cell r="Y450" t="str">
            <v>MICRO</v>
          </cell>
          <cell r="Z450" t="str">
            <v>NÃO</v>
          </cell>
          <cell r="AA450" t="str">
            <v>BT - 2Ø</v>
          </cell>
          <cell r="AB450" t="str">
            <v>Residencial</v>
          </cell>
          <cell r="AC450" t="str">
            <v>ORDEM FINALIZADA</v>
          </cell>
          <cell r="AD450" t="str">
            <v>-22.330416</v>
          </cell>
          <cell r="AE450" t="str">
            <v>-41.748944</v>
          </cell>
          <cell r="AF450" t="str">
            <v>NÃO</v>
          </cell>
          <cell r="AJ450" t="str">
            <v>25/08/2016</v>
          </cell>
          <cell r="AK450" t="str">
            <v>AGO</v>
          </cell>
          <cell r="AL450">
            <v>2016</v>
          </cell>
          <cell r="AM450" t="str">
            <v>Joneson C de Azevedo</v>
          </cell>
          <cell r="AO450" t="str">
            <v>Canadian - CS6P-260P</v>
          </cell>
          <cell r="AP450" t="str">
            <v>PHB - PHB 1500-SS</v>
          </cell>
          <cell r="AQ450">
            <v>1</v>
          </cell>
          <cell r="AR450" t="str">
            <v/>
          </cell>
          <cell r="AS450">
            <v>77</v>
          </cell>
          <cell r="AT450" t="str">
            <v>ART + Diagrama/Projeto</v>
          </cell>
          <cell r="AU450" t="str">
            <v>NSA02</v>
          </cell>
          <cell r="AV450" t="str">
            <v>MC26221</v>
          </cell>
          <cell r="AW450">
            <v>45</v>
          </cell>
          <cell r="AX450" t="str">
            <v>3# PR 1kV 3x95(70)mm²AL</v>
          </cell>
          <cell r="AY450">
            <v>0.28210000000000002</v>
          </cell>
          <cell r="BA450" t="str">
            <v>3# CU 35 mm²</v>
          </cell>
          <cell r="BB450">
            <v>4.88</v>
          </cell>
        </row>
        <row r="451">
          <cell r="B451" t="str">
            <v>A016966313</v>
          </cell>
          <cell r="C451">
            <v>3217302</v>
          </cell>
          <cell r="D451" t="str">
            <v>ROGERIO RUIZ DE FREITAS</v>
          </cell>
          <cell r="E451">
            <v>6.12</v>
          </cell>
          <cell r="F451">
            <v>6.12</v>
          </cell>
          <cell r="G451">
            <v>42480</v>
          </cell>
          <cell r="H451" t="str">
            <v>ABR</v>
          </cell>
          <cell r="I451">
            <v>2016</v>
          </cell>
          <cell r="J451">
            <v>42531</v>
          </cell>
          <cell r="K451">
            <v>42531</v>
          </cell>
          <cell r="L451" t="str">
            <v>JUN</v>
          </cell>
          <cell r="M451">
            <v>2016</v>
          </cell>
          <cell r="N451" t="str">
            <v>-</v>
          </cell>
          <cell r="O451" t="str">
            <v>CONCLUÍDO</v>
          </cell>
          <cell r="P451">
            <v>5</v>
          </cell>
          <cell r="Q451">
            <v>28</v>
          </cell>
          <cell r="R451" t="str">
            <v>Mariana</v>
          </cell>
          <cell r="S451" t="str">
            <v>APROVADO</v>
          </cell>
          <cell r="T451">
            <v>42536</v>
          </cell>
          <cell r="U451" t="str">
            <v>JUN</v>
          </cell>
          <cell r="V451">
            <v>2016</v>
          </cell>
          <cell r="W451" t="str">
            <v>ITAPERUNA</v>
          </cell>
          <cell r="X451" t="str">
            <v>NT-BR 010 R-1</v>
          </cell>
          <cell r="Y451" t="str">
            <v>MICRO</v>
          </cell>
          <cell r="Z451" t="str">
            <v>NÃO</v>
          </cell>
          <cell r="AA451" t="str">
            <v>BT - 3Ø</v>
          </cell>
          <cell r="AB451" t="str">
            <v>Residencial</v>
          </cell>
          <cell r="AC451" t="str">
            <v>ORDEM FINALIZADA</v>
          </cell>
          <cell r="AD451" t="str">
            <v>-21.208852</v>
          </cell>
          <cell r="AE451" t="str">
            <v>-41.863372</v>
          </cell>
          <cell r="AF451" t="str">
            <v>SIM</v>
          </cell>
          <cell r="AG451">
            <v>42606</v>
          </cell>
          <cell r="AJ451" t="str">
            <v>25/08/2016</v>
          </cell>
          <cell r="AK451" t="str">
            <v>AGO</v>
          </cell>
          <cell r="AL451">
            <v>2016</v>
          </cell>
          <cell r="AM451" t="str">
            <v>Antonio C Pinto</v>
          </cell>
          <cell r="AO451" t="str">
            <v>Canadian - CS6P-255P</v>
          </cell>
          <cell r="AP451" t="str">
            <v>B&amp;B - SF5000TL</v>
          </cell>
          <cell r="AQ451">
            <v>3</v>
          </cell>
          <cell r="AR451" t="str">
            <v/>
          </cell>
          <cell r="AS451">
            <v>127</v>
          </cell>
          <cell r="AU451" t="str">
            <v>ITR01</v>
          </cell>
          <cell r="AV451" t="str">
            <v>IT10750</v>
          </cell>
          <cell r="AW451">
            <v>75</v>
          </cell>
          <cell r="AX451" t="str">
            <v>3# CA 1/0 AWG (CA 2 AWG)</v>
          </cell>
          <cell r="AY451">
            <v>0.21309999999999998</v>
          </cell>
          <cell r="BA451" t="str">
            <v>3# CA 4 AWG</v>
          </cell>
          <cell r="BB451">
            <v>2.34</v>
          </cell>
        </row>
        <row r="452">
          <cell r="B452" t="str">
            <v>A017325287</v>
          </cell>
          <cell r="C452">
            <v>5148091</v>
          </cell>
          <cell r="D452" t="str">
            <v>ALLEXANDER DA SILVA RABELO</v>
          </cell>
          <cell r="E452">
            <v>3</v>
          </cell>
          <cell r="F452">
            <v>3</v>
          </cell>
          <cell r="G452">
            <v>42529</v>
          </cell>
          <cell r="H452" t="str">
            <v>JUN</v>
          </cell>
          <cell r="I452">
            <v>2016</v>
          </cell>
          <cell r="J452">
            <v>42531</v>
          </cell>
          <cell r="K452">
            <v>42531</v>
          </cell>
          <cell r="L452" t="str">
            <v>JUN</v>
          </cell>
          <cell r="M452">
            <v>2016</v>
          </cell>
          <cell r="N452" t="str">
            <v>-</v>
          </cell>
          <cell r="O452" t="str">
            <v>CONCLUÍDO</v>
          </cell>
          <cell r="P452">
            <v>11</v>
          </cell>
          <cell r="Q452">
            <v>11</v>
          </cell>
          <cell r="R452" t="str">
            <v>Mariana</v>
          </cell>
          <cell r="S452" t="str">
            <v>APROVADO</v>
          </cell>
          <cell r="T452">
            <v>42542</v>
          </cell>
          <cell r="U452" t="str">
            <v>JUN</v>
          </cell>
          <cell r="V452">
            <v>2016</v>
          </cell>
          <cell r="W452" t="str">
            <v>MACAÉ</v>
          </cell>
          <cell r="X452" t="str">
            <v>NT-BR 010 R-1</v>
          </cell>
          <cell r="Y452" t="str">
            <v>MICRO</v>
          </cell>
          <cell r="Z452" t="str">
            <v>NÃO</v>
          </cell>
          <cell r="AA452" t="str">
            <v>BT - 3Ø</v>
          </cell>
          <cell r="AB452" t="str">
            <v>Residencial</v>
          </cell>
          <cell r="AC452" t="str">
            <v>ORDEM FINALIZADA</v>
          </cell>
          <cell r="AD452" t="str">
            <v>-22.433677</v>
          </cell>
          <cell r="AE452" t="str">
            <v xml:space="preserve"> -41.864411</v>
          </cell>
          <cell r="AF452" t="str">
            <v>SIM</v>
          </cell>
          <cell r="AG452">
            <v>42606</v>
          </cell>
          <cell r="AJ452" t="str">
            <v>25/08/2016</v>
          </cell>
          <cell r="AK452" t="str">
            <v>AGO</v>
          </cell>
          <cell r="AL452">
            <v>2016</v>
          </cell>
          <cell r="AM452" t="str">
            <v>CSI Automação</v>
          </cell>
          <cell r="AO452" t="str">
            <v>Renovigi - SYP250P</v>
          </cell>
          <cell r="AP452" t="str">
            <v>B&amp;B - SF3000TL</v>
          </cell>
          <cell r="AQ452">
            <v>1</v>
          </cell>
          <cell r="AR452" t="str">
            <v/>
          </cell>
          <cell r="AS452">
            <v>78</v>
          </cell>
          <cell r="AU452" t="str">
            <v>IBS08</v>
          </cell>
          <cell r="AV452" t="str">
            <v>M468985</v>
          </cell>
          <cell r="AW452">
            <v>15</v>
          </cell>
          <cell r="AX452" t="str">
            <v>3# PR 1kV 3x50(50)mm²AL</v>
          </cell>
          <cell r="AY452">
            <v>0.50900000000000001</v>
          </cell>
          <cell r="BA452" t="str">
            <v>3# CU 35 mm²</v>
          </cell>
          <cell r="BB452">
            <v>7.26</v>
          </cell>
        </row>
        <row r="453">
          <cell r="B453" t="str">
            <v>A017334957</v>
          </cell>
          <cell r="C453">
            <v>617539</v>
          </cell>
          <cell r="D453" t="str">
            <v>CONSUELA LOPES DE MENDONCA NUNES</v>
          </cell>
          <cell r="E453">
            <v>4.24</v>
          </cell>
          <cell r="F453">
            <v>4.24</v>
          </cell>
          <cell r="G453">
            <v>42530</v>
          </cell>
          <cell r="H453" t="str">
            <v>JUN</v>
          </cell>
          <cell r="I453">
            <v>2016</v>
          </cell>
          <cell r="J453">
            <v>42531</v>
          </cell>
          <cell r="K453">
            <v>42531</v>
          </cell>
          <cell r="L453" t="str">
            <v>JUN</v>
          </cell>
          <cell r="M453">
            <v>2016</v>
          </cell>
          <cell r="N453" t="str">
            <v>-</v>
          </cell>
          <cell r="O453" t="str">
            <v>CONCLUÍDO</v>
          </cell>
          <cell r="P453">
            <v>11</v>
          </cell>
          <cell r="Q453">
            <v>11</v>
          </cell>
          <cell r="R453" t="str">
            <v>Olney</v>
          </cell>
          <cell r="S453" t="str">
            <v>APROVADO</v>
          </cell>
          <cell r="T453">
            <v>42542</v>
          </cell>
          <cell r="U453" t="str">
            <v>JUN</v>
          </cell>
          <cell r="V453">
            <v>2016</v>
          </cell>
          <cell r="W453" t="str">
            <v>SÃO GONÇALO</v>
          </cell>
          <cell r="X453" t="str">
            <v>NT-BR 010 R-1</v>
          </cell>
          <cell r="Y453" t="str">
            <v>MICRO</v>
          </cell>
          <cell r="Z453" t="str">
            <v>NÃO</v>
          </cell>
          <cell r="AA453" t="str">
            <v>BT - 3Ø</v>
          </cell>
          <cell r="AB453" t="str">
            <v>Residencial</v>
          </cell>
          <cell r="AC453" t="str">
            <v>ORDEM FINALIZADA</v>
          </cell>
          <cell r="AD453" t="str">
            <v>-22.832390</v>
          </cell>
          <cell r="AE453" t="str">
            <v xml:space="preserve"> -43.058419</v>
          </cell>
          <cell r="AF453" t="str">
            <v>SIM</v>
          </cell>
          <cell r="AG453">
            <v>42601</v>
          </cell>
          <cell r="AJ453" t="str">
            <v>22/08/2016</v>
          </cell>
          <cell r="AK453" t="str">
            <v>AGO</v>
          </cell>
          <cell r="AL453">
            <v>2016</v>
          </cell>
          <cell r="AM453" t="str">
            <v>Solar Grid</v>
          </cell>
          <cell r="AO453" t="str">
            <v>Canadian - CS6P-265P</v>
          </cell>
          <cell r="AP453" t="str">
            <v>ABB - PVI-3.6-TL-OUTD</v>
          </cell>
          <cell r="AQ453">
            <v>1</v>
          </cell>
          <cell r="AR453" t="str">
            <v/>
          </cell>
          <cell r="AS453">
            <v>74</v>
          </cell>
          <cell r="AU453" t="str">
            <v>GAB08</v>
          </cell>
          <cell r="AV453" t="str">
            <v>S221055</v>
          </cell>
          <cell r="AW453">
            <v>75</v>
          </cell>
          <cell r="AX453" t="str">
            <v>3# PR 1kV 3x95(50)mm²AL</v>
          </cell>
          <cell r="AY453">
            <v>0.11799999999999999</v>
          </cell>
          <cell r="BA453" t="str">
            <v>3# CA 2 AWG</v>
          </cell>
          <cell r="BB453">
            <v>9.5802681297704773</v>
          </cell>
        </row>
        <row r="454">
          <cell r="B454" t="str">
            <v>A017219713</v>
          </cell>
          <cell r="C454">
            <v>3392315</v>
          </cell>
          <cell r="D454" t="str">
            <v>TEREZA ROZARIO DA SILVA</v>
          </cell>
          <cell r="E454">
            <v>3.2</v>
          </cell>
          <cell r="F454" t="str">
            <v>0</v>
          </cell>
          <cell r="G454">
            <v>42514</v>
          </cell>
          <cell r="H454" t="str">
            <v>MAI</v>
          </cell>
          <cell r="I454">
            <v>2016</v>
          </cell>
          <cell r="J454">
            <v>42534</v>
          </cell>
          <cell r="K454">
            <v>42534</v>
          </cell>
          <cell r="L454" t="str">
            <v>JUN</v>
          </cell>
          <cell r="M454">
            <v>2016</v>
          </cell>
          <cell r="N454" t="str">
            <v>-</v>
          </cell>
          <cell r="O454" t="str">
            <v>CONCLUÍDO</v>
          </cell>
          <cell r="P454">
            <v>3</v>
          </cell>
          <cell r="Q454">
            <v>18</v>
          </cell>
          <cell r="R454" t="str">
            <v>Mariana</v>
          </cell>
          <cell r="S454" t="str">
            <v>REPROVADO</v>
          </cell>
          <cell r="T454">
            <v>42537</v>
          </cell>
          <cell r="U454" t="str">
            <v>JUN</v>
          </cell>
          <cell r="V454">
            <v>2016</v>
          </cell>
          <cell r="W454" t="str">
            <v>CABO FRIO</v>
          </cell>
          <cell r="X454" t="str">
            <v>NT-BR 010 R-1</v>
          </cell>
          <cell r="Y454" t="str">
            <v>MICRO</v>
          </cell>
          <cell r="Z454" t="str">
            <v>NÃO</v>
          </cell>
          <cell r="AA454" t="str">
            <v>BT - 2Ø</v>
          </cell>
          <cell r="AB454" t="str">
            <v>Residencial</v>
          </cell>
          <cell r="AC454" t="str">
            <v>ORDEM FINALIZADA</v>
          </cell>
          <cell r="AD454" t="str">
            <v>-22.930319</v>
          </cell>
          <cell r="AE454" t="str">
            <v>-42.471863</v>
          </cell>
          <cell r="AF454" t="str">
            <v>NÃO</v>
          </cell>
          <cell r="AH454" t="str">
            <v>AUTO</v>
          </cell>
          <cell r="AJ454" t="str">
            <v>11/07/2016</v>
          </cell>
          <cell r="AK454" t="str">
            <v>JUL</v>
          </cell>
          <cell r="AL454">
            <v>2016</v>
          </cell>
          <cell r="AM454" t="str">
            <v>Rogen</v>
          </cell>
          <cell r="AO454" t="str">
            <v xml:space="preserve">Canadian - </v>
          </cell>
          <cell r="AP454" t="str">
            <v xml:space="preserve">PHB - </v>
          </cell>
          <cell r="AQ454">
            <v>2</v>
          </cell>
          <cell r="AR454" t="str">
            <v/>
          </cell>
          <cell r="AS454">
            <v>48</v>
          </cell>
          <cell r="AT454" t="str">
            <v>ART</v>
          </cell>
          <cell r="AU454" t="str">
            <v>BAX06</v>
          </cell>
          <cell r="AV454" t="str">
            <v>AR63430</v>
          </cell>
          <cell r="AW454">
            <v>15</v>
          </cell>
          <cell r="AX454" t="str">
            <v>3# PR 1kV 3x50(50)mm²AL</v>
          </cell>
          <cell r="AY454">
            <v>0.27310000000000001</v>
          </cell>
          <cell r="BA454" t="str">
            <v>3# CA 2 AWG</v>
          </cell>
          <cell r="BB454">
            <v>6.0276671637180268</v>
          </cell>
        </row>
        <row r="455">
          <cell r="B455" t="str">
            <v>A015687188</v>
          </cell>
          <cell r="C455">
            <v>5592398</v>
          </cell>
          <cell r="D455" t="str">
            <v>ROSANA MARIA ANTONIOLLI DE SOUZA SCARING</v>
          </cell>
          <cell r="E455">
            <v>7</v>
          </cell>
          <cell r="F455">
            <v>7</v>
          </cell>
          <cell r="G455">
            <v>42298</v>
          </cell>
          <cell r="H455" t="str">
            <v>OUT</v>
          </cell>
          <cell r="I455">
            <v>2015</v>
          </cell>
          <cell r="J455">
            <v>42535</v>
          </cell>
          <cell r="K455">
            <v>42535</v>
          </cell>
          <cell r="L455" t="str">
            <v>JUN</v>
          </cell>
          <cell r="M455">
            <v>2016</v>
          </cell>
          <cell r="N455" t="str">
            <v>-</v>
          </cell>
          <cell r="O455" t="str">
            <v>CANCELADO</v>
          </cell>
          <cell r="P455">
            <v>3</v>
          </cell>
          <cell r="Q455">
            <v>120</v>
          </cell>
          <cell r="R455" t="str">
            <v>Mariana</v>
          </cell>
          <cell r="S455" t="str">
            <v>APROVADO</v>
          </cell>
          <cell r="T455">
            <v>42538</v>
          </cell>
          <cell r="U455" t="str">
            <v>JUN</v>
          </cell>
          <cell r="V455">
            <v>2016</v>
          </cell>
          <cell r="W455" t="str">
            <v>MACAÉ</v>
          </cell>
          <cell r="X455" t="str">
            <v>NTD-010 R-0</v>
          </cell>
          <cell r="Y455" t="str">
            <v>MICRO</v>
          </cell>
          <cell r="Z455" t="str">
            <v>NÃO</v>
          </cell>
          <cell r="AA455" t="str">
            <v>BT - 3Ø</v>
          </cell>
          <cell r="AB455" t="str">
            <v>Residencial</v>
          </cell>
          <cell r="AC455" t="str">
            <v>ORDEM CANCELADA</v>
          </cell>
          <cell r="AD455" t="str">
            <v>-22.432441</v>
          </cell>
          <cell r="AE455" t="str">
            <v>-41.844286</v>
          </cell>
          <cell r="AF455" t="str">
            <v>NÃO</v>
          </cell>
          <cell r="AG455" t="str">
            <v/>
          </cell>
          <cell r="AJ455" t="str">
            <v>11/07/2016</v>
          </cell>
          <cell r="AK455" t="str">
            <v>JUL</v>
          </cell>
          <cell r="AL455">
            <v>2016</v>
          </cell>
          <cell r="AM455" t="str">
            <v>Energia Pura</v>
          </cell>
          <cell r="AQ455">
            <v>4</v>
          </cell>
          <cell r="AR455" t="str">
            <v/>
          </cell>
          <cell r="AS455" t="str">
            <v>-</v>
          </cell>
          <cell r="AU455" t="str">
            <v>IBS08</v>
          </cell>
          <cell r="AV455" t="str">
            <v>MC25071</v>
          </cell>
          <cell r="AW455" t="str">
            <v/>
          </cell>
          <cell r="AX455" t="str">
            <v>3# PR 1kV 3x50(50)mm²AL</v>
          </cell>
          <cell r="AY455">
            <v>0.50509999999999999</v>
          </cell>
          <cell r="BA455" t="str">
            <v>3# CU 35 mm²</v>
          </cell>
          <cell r="BB455">
            <v>7.26</v>
          </cell>
        </row>
        <row r="456">
          <cell r="B456" t="str">
            <v>A017357149</v>
          </cell>
          <cell r="C456">
            <v>5798442</v>
          </cell>
          <cell r="D456" t="str">
            <v>LEANDRO RIBEIRO CHIARELLI</v>
          </cell>
          <cell r="E456">
            <v>10.199999999999999</v>
          </cell>
          <cell r="F456">
            <v>10.199999999999999</v>
          </cell>
          <cell r="G456">
            <v>42534</v>
          </cell>
          <cell r="H456" t="str">
            <v>JUN</v>
          </cell>
          <cell r="I456">
            <v>2016</v>
          </cell>
          <cell r="J456">
            <v>42535</v>
          </cell>
          <cell r="K456">
            <v>42535</v>
          </cell>
          <cell r="L456" t="str">
            <v>JUN</v>
          </cell>
          <cell r="M456">
            <v>2016</v>
          </cell>
          <cell r="N456" t="str">
            <v>-</v>
          </cell>
          <cell r="O456" t="str">
            <v>CONCLUÍDO</v>
          </cell>
          <cell r="P456">
            <v>8</v>
          </cell>
          <cell r="Q456">
            <v>8</v>
          </cell>
          <cell r="R456" t="str">
            <v>Mariana</v>
          </cell>
          <cell r="S456" t="str">
            <v>APROVADO</v>
          </cell>
          <cell r="T456">
            <v>42543</v>
          </cell>
          <cell r="U456" t="str">
            <v>JUN</v>
          </cell>
          <cell r="V456">
            <v>2016</v>
          </cell>
          <cell r="W456" t="str">
            <v>ITAPERUNA</v>
          </cell>
          <cell r="X456" t="str">
            <v>NT-BR 010 R-1</v>
          </cell>
          <cell r="Y456" t="str">
            <v>MICRO</v>
          </cell>
          <cell r="Z456" t="str">
            <v>NÃO</v>
          </cell>
          <cell r="AA456" t="str">
            <v>BT - 3Ø</v>
          </cell>
          <cell r="AB456" t="str">
            <v>Residencial</v>
          </cell>
          <cell r="AC456" t="str">
            <v>ORDEM FINALIZADA</v>
          </cell>
          <cell r="AD456" t="str">
            <v>-21.188083</v>
          </cell>
          <cell r="AE456" t="str">
            <v xml:space="preserve"> -41.900808</v>
          </cell>
          <cell r="AF456" t="str">
            <v>SIM</v>
          </cell>
          <cell r="AG456">
            <v>42606</v>
          </cell>
          <cell r="AJ456" t="str">
            <v>25/08/2016</v>
          </cell>
          <cell r="AK456" t="str">
            <v>AGO</v>
          </cell>
          <cell r="AL456">
            <v>2016</v>
          </cell>
          <cell r="AM456" t="str">
            <v>Antonio C Pinto</v>
          </cell>
          <cell r="AO456" t="str">
            <v>Canadian - CS6P-255P</v>
          </cell>
          <cell r="AP456" t="str">
            <v>B&amp;B - SF5000-TL</v>
          </cell>
          <cell r="AQ456">
            <v>1</v>
          </cell>
          <cell r="AR456" t="str">
            <v/>
          </cell>
          <cell r="AS456">
            <v>73</v>
          </cell>
          <cell r="AU456" t="str">
            <v>ITR04</v>
          </cell>
          <cell r="AV456" t="str">
            <v>I437583</v>
          </cell>
          <cell r="AW456">
            <v>150</v>
          </cell>
          <cell r="AX456" t="str">
            <v>3# PR 1kV 3x95(50)mm²AL</v>
          </cell>
          <cell r="AY456">
            <v>0.4471</v>
          </cell>
          <cell r="BA456" t="str">
            <v>3# CA 2 AWG</v>
          </cell>
          <cell r="BB456">
            <v>2.89</v>
          </cell>
        </row>
        <row r="457">
          <cell r="B457" t="str">
            <v>A017220696</v>
          </cell>
          <cell r="C457">
            <v>5158645</v>
          </cell>
          <cell r="D457" t="str">
            <v>EDUARDO SILVA PORTO</v>
          </cell>
          <cell r="E457">
            <v>5.58</v>
          </cell>
          <cell r="F457">
            <v>5.58</v>
          </cell>
          <cell r="G457">
            <v>42514</v>
          </cell>
          <cell r="H457" t="str">
            <v>MAI</v>
          </cell>
          <cell r="I457">
            <v>2016</v>
          </cell>
          <cell r="J457">
            <v>42535</v>
          </cell>
          <cell r="K457">
            <v>42535</v>
          </cell>
          <cell r="L457" t="str">
            <v>JUN</v>
          </cell>
          <cell r="M457">
            <v>2016</v>
          </cell>
          <cell r="N457" t="str">
            <v>-</v>
          </cell>
          <cell r="O457" t="str">
            <v>CONCLUÍDO</v>
          </cell>
          <cell r="P457">
            <v>14</v>
          </cell>
          <cell r="Q457">
            <v>14</v>
          </cell>
          <cell r="R457" t="str">
            <v>Mariana</v>
          </cell>
          <cell r="S457" t="str">
            <v>APROVADO</v>
          </cell>
          <cell r="T457">
            <v>42549</v>
          </cell>
          <cell r="U457" t="str">
            <v>JUN</v>
          </cell>
          <cell r="V457">
            <v>2016</v>
          </cell>
          <cell r="W457" t="str">
            <v>CABO FRIO</v>
          </cell>
          <cell r="X457" t="str">
            <v>NT-BR 010 R-1</v>
          </cell>
          <cell r="Y457" t="str">
            <v>MICRO</v>
          </cell>
          <cell r="Z457" t="str">
            <v>NÃO</v>
          </cell>
          <cell r="AA457" t="str">
            <v>BT - 3Ø</v>
          </cell>
          <cell r="AB457" t="str">
            <v>Residencial</v>
          </cell>
          <cell r="AC457" t="str">
            <v>ORDEM FINALIZADA</v>
          </cell>
          <cell r="AD457" t="str">
            <v>-22.768210</v>
          </cell>
          <cell r="AE457" t="str">
            <v xml:space="preserve"> -41.888053</v>
          </cell>
          <cell r="AF457" t="str">
            <v>SIM</v>
          </cell>
          <cell r="AG457">
            <v>42566</v>
          </cell>
          <cell r="AH457" t="str">
            <v>AUTO</v>
          </cell>
          <cell r="AJ457" t="str">
            <v>18/07/2016</v>
          </cell>
          <cell r="AK457" t="str">
            <v>JUL</v>
          </cell>
          <cell r="AL457">
            <v>2016</v>
          </cell>
          <cell r="AM457" t="str">
            <v>Green Solar</v>
          </cell>
          <cell r="AO457" t="str">
            <v xml:space="preserve">Canadian - </v>
          </cell>
          <cell r="AP457" t="str">
            <v xml:space="preserve">SMA - </v>
          </cell>
          <cell r="AQ457">
            <v>1</v>
          </cell>
          <cell r="AR457" t="str">
            <v/>
          </cell>
          <cell r="AS457">
            <v>55</v>
          </cell>
          <cell r="AU457" t="str">
            <v>BUZ03</v>
          </cell>
          <cell r="AV457" t="str">
            <v>CF48446</v>
          </cell>
          <cell r="AW457">
            <v>113</v>
          </cell>
          <cell r="AX457" t="str">
            <v>3# CU 70 mm² (CU 35 mm²)</v>
          </cell>
          <cell r="AY457">
            <v>0.21809999999999999</v>
          </cell>
          <cell r="BA457" t="str">
            <v>3# COMP 185</v>
          </cell>
          <cell r="BB457">
            <v>3.4416818780745557</v>
          </cell>
        </row>
        <row r="458">
          <cell r="B458" t="str">
            <v>A017357579</v>
          </cell>
          <cell r="C458">
            <v>2589511</v>
          </cell>
          <cell r="D458" t="str">
            <v>JOADIR POUBEL BOECHAT</v>
          </cell>
          <cell r="E458">
            <v>3.06</v>
          </cell>
          <cell r="F458">
            <v>3.06</v>
          </cell>
          <cell r="G458">
            <v>42534</v>
          </cell>
          <cell r="H458" t="str">
            <v>JUN</v>
          </cell>
          <cell r="I458">
            <v>2016</v>
          </cell>
          <cell r="J458">
            <v>42535</v>
          </cell>
          <cell r="K458">
            <v>42535</v>
          </cell>
          <cell r="L458" t="str">
            <v>JUN</v>
          </cell>
          <cell r="M458">
            <v>2016</v>
          </cell>
          <cell r="N458" t="str">
            <v>-</v>
          </cell>
          <cell r="O458" t="str">
            <v>CONCLUÍDO</v>
          </cell>
          <cell r="P458">
            <v>14</v>
          </cell>
          <cell r="Q458">
            <v>14</v>
          </cell>
          <cell r="R458" t="str">
            <v>Olney</v>
          </cell>
          <cell r="S458" t="str">
            <v>APROVADO</v>
          </cell>
          <cell r="T458">
            <v>42549</v>
          </cell>
          <cell r="U458" t="str">
            <v>JUN</v>
          </cell>
          <cell r="V458">
            <v>2016</v>
          </cell>
          <cell r="W458" t="str">
            <v>ITAPERUNA</v>
          </cell>
          <cell r="X458" t="str">
            <v>NT-BR 010 R-1</v>
          </cell>
          <cell r="Y458" t="str">
            <v>MICRO</v>
          </cell>
          <cell r="Z458" t="str">
            <v>NÃO</v>
          </cell>
          <cell r="AA458" t="str">
            <v>BT - 1Ø</v>
          </cell>
          <cell r="AB458" t="str">
            <v>Residencial</v>
          </cell>
          <cell r="AC458" t="str">
            <v>ORDEM FINALIZADA</v>
          </cell>
          <cell r="AD458" t="str">
            <v>-21.198641</v>
          </cell>
          <cell r="AE458" t="str">
            <v xml:space="preserve"> -41.886538</v>
          </cell>
          <cell r="AF458" t="str">
            <v>SIM</v>
          </cell>
          <cell r="AG458">
            <v>42606</v>
          </cell>
          <cell r="AH458" t="str">
            <v>AUTO</v>
          </cell>
          <cell r="AJ458" t="str">
            <v>25/08/2016</v>
          </cell>
          <cell r="AK458" t="str">
            <v>AGO</v>
          </cell>
          <cell r="AL458">
            <v>2016</v>
          </cell>
          <cell r="AM458" t="str">
            <v>Antonio C Pinto</v>
          </cell>
          <cell r="AO458" t="str">
            <v>Canadian - CS6P-255P</v>
          </cell>
          <cell r="AP458" t="str">
            <v>ABB - PVI-3.0-TL-OUTD</v>
          </cell>
          <cell r="AQ458">
            <v>1</v>
          </cell>
          <cell r="AR458" t="str">
            <v/>
          </cell>
          <cell r="AS458">
            <v>73</v>
          </cell>
          <cell r="AU458" t="str">
            <v>ITR05</v>
          </cell>
          <cell r="AV458" t="str">
            <v>I437625</v>
          </cell>
          <cell r="AW458">
            <v>75</v>
          </cell>
          <cell r="AX458" t="str">
            <v>3# CA 1/0 AWG (CA 1/0 AWG)</v>
          </cell>
          <cell r="AY458">
            <v>0.111</v>
          </cell>
          <cell r="BA458" t="str">
            <v>1# CA 4 AWG</v>
          </cell>
          <cell r="BB458">
            <v>48.2</v>
          </cell>
        </row>
        <row r="459">
          <cell r="B459" t="str">
            <v>A017368673</v>
          </cell>
          <cell r="C459">
            <v>2312297</v>
          </cell>
          <cell r="D459" t="str">
            <v>PETER SCHULTHESS</v>
          </cell>
          <cell r="E459">
            <v>2.79</v>
          </cell>
          <cell r="F459">
            <v>2.79</v>
          </cell>
          <cell r="G459">
            <v>42535</v>
          </cell>
          <cell r="H459" t="str">
            <v>JUN</v>
          </cell>
          <cell r="I459">
            <v>2016</v>
          </cell>
          <cell r="J459">
            <v>42536</v>
          </cell>
          <cell r="K459">
            <v>42536</v>
          </cell>
          <cell r="L459" t="str">
            <v>JUN</v>
          </cell>
          <cell r="M459">
            <v>2016</v>
          </cell>
          <cell r="N459" t="str">
            <v>-</v>
          </cell>
          <cell r="O459" t="str">
            <v>CONCLUÍDO</v>
          </cell>
          <cell r="P459">
            <v>15</v>
          </cell>
          <cell r="Q459">
            <v>15</v>
          </cell>
          <cell r="R459" t="str">
            <v>Olney</v>
          </cell>
          <cell r="S459" t="str">
            <v>APROVADO</v>
          </cell>
          <cell r="T459">
            <v>42551</v>
          </cell>
          <cell r="U459" t="str">
            <v>JUN</v>
          </cell>
          <cell r="V459">
            <v>2016</v>
          </cell>
          <cell r="W459" t="str">
            <v>NITERÓI</v>
          </cell>
          <cell r="X459" t="str">
            <v>NT-BR 010 R-1</v>
          </cell>
          <cell r="Y459" t="str">
            <v>MICRO</v>
          </cell>
          <cell r="Z459" t="str">
            <v>NÃO</v>
          </cell>
          <cell r="AA459" t="str">
            <v>BT - 3Ø</v>
          </cell>
          <cell r="AB459" t="str">
            <v>Residencial</v>
          </cell>
          <cell r="AC459" t="str">
            <v>ORDEM FINALIZADA</v>
          </cell>
          <cell r="AD459" t="str">
            <v>-22.894479</v>
          </cell>
          <cell r="AE459" t="str">
            <v xml:space="preserve"> -42.790606</v>
          </cell>
          <cell r="AF459" t="str">
            <v>SIM</v>
          </cell>
          <cell r="AG459">
            <v>42607</v>
          </cell>
          <cell r="AJ459" t="str">
            <v>26/08/2016</v>
          </cell>
          <cell r="AK459" t="str">
            <v>AGO</v>
          </cell>
          <cell r="AL459">
            <v>2016</v>
          </cell>
          <cell r="AM459" t="str">
            <v>Vital Energia</v>
          </cell>
          <cell r="AO459" t="str">
            <v>Trinasolar - TSM-310W PEG14</v>
          </cell>
          <cell r="AP459" t="str">
            <v>Fronius - GALVO 2.5-1</v>
          </cell>
          <cell r="AQ459">
            <v>1</v>
          </cell>
          <cell r="AR459" t="str">
            <v/>
          </cell>
          <cell r="AS459">
            <v>73</v>
          </cell>
          <cell r="AU459" t="str">
            <v>MAR04</v>
          </cell>
          <cell r="AV459" t="str">
            <v>NI39374</v>
          </cell>
          <cell r="AW459">
            <v>30</v>
          </cell>
          <cell r="AX459" t="str">
            <v>3# PR 1kV 3x50(50)mm²AL</v>
          </cell>
          <cell r="AY459">
            <v>0.59299999999999997</v>
          </cell>
          <cell r="BA459" t="str">
            <v>3# CA 2 AWG</v>
          </cell>
          <cell r="BB459">
            <v>23.5</v>
          </cell>
        </row>
        <row r="460">
          <cell r="B460" t="str">
            <v>A016943686</v>
          </cell>
          <cell r="C460">
            <v>3244799</v>
          </cell>
          <cell r="D460" t="str">
            <v>MARCOS CEZAR BARROZO DE ABREU</v>
          </cell>
          <cell r="E460">
            <v>2.86</v>
          </cell>
          <cell r="F460">
            <v>2.86</v>
          </cell>
          <cell r="G460">
            <v>42475</v>
          </cell>
          <cell r="H460" t="str">
            <v>ABR</v>
          </cell>
          <cell r="I460">
            <v>2016</v>
          </cell>
          <cell r="J460">
            <v>42537</v>
          </cell>
          <cell r="K460">
            <v>42537</v>
          </cell>
          <cell r="L460" t="str">
            <v>JUN</v>
          </cell>
          <cell r="M460">
            <v>2016</v>
          </cell>
          <cell r="N460" t="str">
            <v>-</v>
          </cell>
          <cell r="O460" t="str">
            <v>CONCLUÍDO</v>
          </cell>
          <cell r="P460">
            <v>1</v>
          </cell>
          <cell r="Q460">
            <v>19</v>
          </cell>
          <cell r="R460" t="str">
            <v>Mariana</v>
          </cell>
          <cell r="S460" t="str">
            <v>APROVADO</v>
          </cell>
          <cell r="T460">
            <v>42538</v>
          </cell>
          <cell r="U460" t="str">
            <v>JUN</v>
          </cell>
          <cell r="V460">
            <v>2016</v>
          </cell>
          <cell r="W460" t="str">
            <v>CAMPOS</v>
          </cell>
          <cell r="X460" t="str">
            <v>NT-BR 010 R-1</v>
          </cell>
          <cell r="Y460" t="str">
            <v>MICRO</v>
          </cell>
          <cell r="Z460" t="str">
            <v>NÃO</v>
          </cell>
          <cell r="AA460" t="str">
            <v>BT - 2Ø</v>
          </cell>
          <cell r="AB460" t="str">
            <v>Residencial</v>
          </cell>
          <cell r="AC460" t="str">
            <v>ORDEM FINALIZADA</v>
          </cell>
          <cell r="AD460" t="str">
            <v>-21.014247</v>
          </cell>
          <cell r="AE460" t="str">
            <v>-41.017094</v>
          </cell>
          <cell r="AF460" t="str">
            <v>SIM</v>
          </cell>
          <cell r="AG460">
            <v>42562</v>
          </cell>
          <cell r="AJ460" t="str">
            <v>12/07/2016</v>
          </cell>
          <cell r="AK460" t="str">
            <v>JUL</v>
          </cell>
          <cell r="AL460">
            <v>2016</v>
          </cell>
          <cell r="AM460" t="str">
            <v>Willen de S Villaça</v>
          </cell>
          <cell r="AO460" t="str">
            <v xml:space="preserve">Canadian - </v>
          </cell>
          <cell r="AP460" t="str">
            <v xml:space="preserve">ABB - </v>
          </cell>
          <cell r="AQ460">
            <v>2</v>
          </cell>
          <cell r="AR460" t="str">
            <v/>
          </cell>
          <cell r="AS460">
            <v>88</v>
          </cell>
          <cell r="AU460" t="str">
            <v>SAF03</v>
          </cell>
          <cell r="AV460" t="str">
            <v>PD57024</v>
          </cell>
          <cell r="AW460">
            <v>45</v>
          </cell>
          <cell r="AX460" t="str">
            <v>3# PR 1kV 3x50(50)mm²AL</v>
          </cell>
          <cell r="AY460">
            <v>0.47520000000000001</v>
          </cell>
          <cell r="BA460" t="str">
            <v>2# CAA 4 AWG</v>
          </cell>
          <cell r="BB460">
            <v>57.76</v>
          </cell>
        </row>
        <row r="461">
          <cell r="B461" t="str">
            <v>A016943890</v>
          </cell>
          <cell r="C461">
            <v>2505004</v>
          </cell>
          <cell r="D461" t="str">
            <v>RODRIGO BARROZO DE ABREU</v>
          </cell>
          <cell r="E461">
            <v>3.38</v>
          </cell>
          <cell r="F461">
            <v>3.38</v>
          </cell>
          <cell r="G461">
            <v>42475</v>
          </cell>
          <cell r="H461" t="str">
            <v>ABR</v>
          </cell>
          <cell r="I461">
            <v>2016</v>
          </cell>
          <cell r="J461">
            <v>42537</v>
          </cell>
          <cell r="K461">
            <v>42537</v>
          </cell>
          <cell r="L461" t="str">
            <v>JUN</v>
          </cell>
          <cell r="M461">
            <v>2016</v>
          </cell>
          <cell r="N461" t="str">
            <v>-</v>
          </cell>
          <cell r="O461" t="str">
            <v>CONCLUÍDO</v>
          </cell>
          <cell r="P461">
            <v>1</v>
          </cell>
          <cell r="Q461">
            <v>22</v>
          </cell>
          <cell r="R461" t="str">
            <v>Olney</v>
          </cell>
          <cell r="S461" t="str">
            <v>APROVADO</v>
          </cell>
          <cell r="T461">
            <v>42538</v>
          </cell>
          <cell r="U461" t="str">
            <v>JUN</v>
          </cell>
          <cell r="V461">
            <v>2016</v>
          </cell>
          <cell r="W461" t="str">
            <v>CAMPOS</v>
          </cell>
          <cell r="X461" t="str">
            <v>NT-BR 010 R-1</v>
          </cell>
          <cell r="Y461" t="str">
            <v>MICRO</v>
          </cell>
          <cell r="Z461" t="str">
            <v>NÃO</v>
          </cell>
          <cell r="AA461" t="str">
            <v>BT - 2Ø</v>
          </cell>
          <cell r="AB461" t="str">
            <v>Residencial</v>
          </cell>
          <cell r="AC461" t="str">
            <v>ORDEM FINALIZADA</v>
          </cell>
          <cell r="AD461" t="str">
            <v>-21.650478</v>
          </cell>
          <cell r="AE461" t="str">
            <v>-41.750811</v>
          </cell>
          <cell r="AF461" t="str">
            <v>SIM</v>
          </cell>
          <cell r="AG461">
            <v>42562</v>
          </cell>
          <cell r="AJ461" t="str">
            <v>12/07/2016</v>
          </cell>
          <cell r="AK461" t="str">
            <v>JUL</v>
          </cell>
          <cell r="AL461">
            <v>2016</v>
          </cell>
          <cell r="AM461" t="str">
            <v>Willen de S Villaça</v>
          </cell>
          <cell r="AO461" t="str">
            <v xml:space="preserve">Canadian - </v>
          </cell>
          <cell r="AP461" t="str">
            <v xml:space="preserve">ABB - </v>
          </cell>
          <cell r="AQ461">
            <v>3</v>
          </cell>
          <cell r="AR461" t="str">
            <v/>
          </cell>
          <cell r="AS461">
            <v>88</v>
          </cell>
          <cell r="AU461" t="str">
            <v>SAF02</v>
          </cell>
          <cell r="AV461" t="str">
            <v>PD50546</v>
          </cell>
          <cell r="AW461">
            <v>113</v>
          </cell>
          <cell r="AX461" t="str">
            <v>3# PR 1kV 3x50(50)mm²AL</v>
          </cell>
          <cell r="AY461">
            <v>0.749</v>
          </cell>
          <cell r="BA461" t="str">
            <v>2# CAA 4 AWG</v>
          </cell>
          <cell r="BB461">
            <v>15.66</v>
          </cell>
        </row>
        <row r="462">
          <cell r="B462" t="str">
            <v>A017222329</v>
          </cell>
          <cell r="C462">
            <v>5471627</v>
          </cell>
          <cell r="D462" t="str">
            <v>CASSIO BORGES RAMOS</v>
          </cell>
          <cell r="E462">
            <v>5</v>
          </cell>
          <cell r="F462">
            <v>5</v>
          </cell>
          <cell r="G462">
            <v>42514</v>
          </cell>
          <cell r="H462" t="str">
            <v>MAI</v>
          </cell>
          <cell r="I462">
            <v>2016</v>
          </cell>
          <cell r="J462">
            <v>42537</v>
          </cell>
          <cell r="K462">
            <v>42537</v>
          </cell>
          <cell r="L462" t="str">
            <v>JUN</v>
          </cell>
          <cell r="M462">
            <v>2016</v>
          </cell>
          <cell r="N462" t="str">
            <v>-</v>
          </cell>
          <cell r="O462" t="str">
            <v>CONCLUÍDO</v>
          </cell>
          <cell r="P462">
            <v>4</v>
          </cell>
          <cell r="Q462">
            <v>18</v>
          </cell>
          <cell r="R462" t="str">
            <v>Mariana</v>
          </cell>
          <cell r="S462" t="str">
            <v>APROVADO</v>
          </cell>
          <cell r="T462">
            <v>42541</v>
          </cell>
          <cell r="U462" t="str">
            <v>JUN</v>
          </cell>
          <cell r="V462">
            <v>2016</v>
          </cell>
          <cell r="W462" t="str">
            <v>PÁDUA</v>
          </cell>
          <cell r="X462" t="str">
            <v>NT-BR 010 R-1</v>
          </cell>
          <cell r="Y462" t="str">
            <v>MICRO</v>
          </cell>
          <cell r="Z462" t="str">
            <v>NÃO</v>
          </cell>
          <cell r="AA462" t="str">
            <v>BT - 2Ø</v>
          </cell>
          <cell r="AB462" t="str">
            <v>Residencial</v>
          </cell>
          <cell r="AC462" t="str">
            <v>ORDEM FINALIZADA</v>
          </cell>
          <cell r="AD462" t="str">
            <v>-21.412017</v>
          </cell>
          <cell r="AE462" t="str">
            <v>-42.205398</v>
          </cell>
          <cell r="AF462" t="str">
            <v>SIM</v>
          </cell>
          <cell r="AG462">
            <v>42613</v>
          </cell>
          <cell r="AJ462" t="str">
            <v>01/09/2016</v>
          </cell>
          <cell r="AK462" t="str">
            <v>SET</v>
          </cell>
          <cell r="AL462">
            <v>2016</v>
          </cell>
          <cell r="AM462" t="str">
            <v>JV Soluções de Engenharia</v>
          </cell>
          <cell r="AO462" t="str">
            <v>Risen - SYP250P</v>
          </cell>
          <cell r="AP462" t="str">
            <v>B&amp;B - SF5000-TL</v>
          </cell>
          <cell r="AQ462">
            <v>2</v>
          </cell>
          <cell r="AR462" t="str">
            <v/>
          </cell>
          <cell r="AS462">
            <v>100</v>
          </cell>
          <cell r="AU462" t="str">
            <v>MIR02</v>
          </cell>
          <cell r="AV462" t="str">
            <v>PD53214</v>
          </cell>
          <cell r="AW462">
            <v>45</v>
          </cell>
          <cell r="AX462" t="str">
            <v>3# PR 1kV 3x50(50)mm²AL</v>
          </cell>
          <cell r="AY462">
            <v>0.59410000000000007</v>
          </cell>
          <cell r="BA462" t="str">
            <v>3# CA 4 AWG</v>
          </cell>
          <cell r="BB462">
            <v>19.13</v>
          </cell>
        </row>
        <row r="463">
          <cell r="B463" t="str">
            <v>A017236229</v>
          </cell>
          <cell r="C463">
            <v>3714444</v>
          </cell>
          <cell r="D463" t="str">
            <v>SERGIO BORGES MANO</v>
          </cell>
          <cell r="E463">
            <v>4.96</v>
          </cell>
          <cell r="F463">
            <v>4.96</v>
          </cell>
          <cell r="G463">
            <v>42516</v>
          </cell>
          <cell r="H463" t="str">
            <v>MAI</v>
          </cell>
          <cell r="I463">
            <v>2016</v>
          </cell>
          <cell r="J463">
            <v>42537</v>
          </cell>
          <cell r="K463">
            <v>42537</v>
          </cell>
          <cell r="L463" t="str">
            <v>JUN</v>
          </cell>
          <cell r="M463">
            <v>2016</v>
          </cell>
          <cell r="N463" t="str">
            <v>-</v>
          </cell>
          <cell r="O463" t="str">
            <v>CONCLUÍDO</v>
          </cell>
          <cell r="P463">
            <v>5</v>
          </cell>
          <cell r="Q463">
            <v>15</v>
          </cell>
          <cell r="R463" t="str">
            <v>Mariana</v>
          </cell>
          <cell r="S463" t="str">
            <v>APROVADO</v>
          </cell>
          <cell r="T463">
            <v>42542</v>
          </cell>
          <cell r="U463" t="str">
            <v>JUN</v>
          </cell>
          <cell r="V463">
            <v>2016</v>
          </cell>
          <cell r="W463" t="str">
            <v>NITERÓI</v>
          </cell>
          <cell r="X463" t="str">
            <v>NT-BR 010 R-1</v>
          </cell>
          <cell r="Y463" t="str">
            <v>MICRO</v>
          </cell>
          <cell r="Z463" t="str">
            <v>NÃO</v>
          </cell>
          <cell r="AA463" t="str">
            <v>BT - 3Ø</v>
          </cell>
          <cell r="AB463" t="str">
            <v>Residencial</v>
          </cell>
          <cell r="AC463" t="str">
            <v>ORDEM FINALIZADA</v>
          </cell>
          <cell r="AD463" t="str">
            <v>-22.942689</v>
          </cell>
          <cell r="AE463" t="str">
            <v>-43.042015</v>
          </cell>
          <cell r="AF463" t="str">
            <v>SIM</v>
          </cell>
          <cell r="AG463">
            <v>42563</v>
          </cell>
          <cell r="AJ463" t="str">
            <v>13/07/2016</v>
          </cell>
          <cell r="AK463" t="str">
            <v>JUL</v>
          </cell>
          <cell r="AL463">
            <v>2016</v>
          </cell>
          <cell r="AM463" t="str">
            <v>BlueSol</v>
          </cell>
          <cell r="AO463" t="str">
            <v>Trina Solar - TSM-310 PC14</v>
          </cell>
          <cell r="AP463" t="str">
            <v>Schneider - Conext RL 5000E</v>
          </cell>
          <cell r="AQ463">
            <v>2</v>
          </cell>
          <cell r="AR463" t="str">
            <v/>
          </cell>
          <cell r="AS463">
            <v>48</v>
          </cell>
          <cell r="AU463" t="str">
            <v>PIN06</v>
          </cell>
          <cell r="AV463" t="str">
            <v>NI35445</v>
          </cell>
          <cell r="AW463">
            <v>45</v>
          </cell>
          <cell r="AX463" t="str">
            <v>3# PR 1kV 3x95(70)mm²AL</v>
          </cell>
          <cell r="AY463">
            <v>0.2271</v>
          </cell>
          <cell r="BA463" t="str">
            <v>3# CA 2 AWG</v>
          </cell>
          <cell r="BB463">
            <v>1.95</v>
          </cell>
        </row>
        <row r="464">
          <cell r="B464" t="str">
            <v>A017378243</v>
          </cell>
          <cell r="C464">
            <v>3547125</v>
          </cell>
          <cell r="D464" t="str">
            <v>SILVIO COSTA DA SILVA CAVALCAN</v>
          </cell>
          <cell r="E464">
            <v>2.5499999999999998</v>
          </cell>
          <cell r="F464" t="str">
            <v>0</v>
          </cell>
          <cell r="G464">
            <v>42536</v>
          </cell>
          <cell r="H464" t="str">
            <v>JUN</v>
          </cell>
          <cell r="I464">
            <v>2016</v>
          </cell>
          <cell r="J464">
            <v>42537</v>
          </cell>
          <cell r="K464">
            <v>42537</v>
          </cell>
          <cell r="L464" t="str">
            <v>JUN</v>
          </cell>
          <cell r="M464">
            <v>2016</v>
          </cell>
          <cell r="N464" t="str">
            <v>-</v>
          </cell>
          <cell r="O464" t="str">
            <v>CONCLUÍDO</v>
          </cell>
          <cell r="P464">
            <v>14</v>
          </cell>
          <cell r="Q464">
            <v>20</v>
          </cell>
          <cell r="R464" t="str">
            <v>Olney</v>
          </cell>
          <cell r="S464" t="str">
            <v>REPROVADO</v>
          </cell>
          <cell r="T464">
            <v>42551</v>
          </cell>
          <cell r="U464" t="str">
            <v>JUN</v>
          </cell>
          <cell r="V464">
            <v>2016</v>
          </cell>
          <cell r="W464" t="str">
            <v>NITERÓI</v>
          </cell>
          <cell r="X464" t="str">
            <v>NT-BR 010 R-1</v>
          </cell>
          <cell r="Y464" t="str">
            <v>MICRO</v>
          </cell>
          <cell r="Z464" t="str">
            <v>NÃO</v>
          </cell>
          <cell r="AA464" t="str">
            <v>BT - 3Ø</v>
          </cell>
          <cell r="AB464" t="str">
            <v>Residencial</v>
          </cell>
          <cell r="AC464" t="str">
            <v>ORDEM FINALIZADA</v>
          </cell>
          <cell r="AD464" t="str">
            <v>-22.958386</v>
          </cell>
          <cell r="AE464" t="str">
            <v>-42.968422</v>
          </cell>
          <cell r="AF464" t="str">
            <v>NÃO</v>
          </cell>
          <cell r="AH464" t="str">
            <v>AUTO</v>
          </cell>
          <cell r="AJ464" t="str">
            <v>10/10/2016</v>
          </cell>
          <cell r="AK464" t="str">
            <v>OUT</v>
          </cell>
          <cell r="AL464">
            <v>2016</v>
          </cell>
          <cell r="AM464" t="str">
            <v>Souza Sève Engenharia</v>
          </cell>
          <cell r="AO464" t="str">
            <v>Canadian Solar  - CS6P-255P</v>
          </cell>
          <cell r="AP464" t="str">
            <v>WEG  - SMA SB2.5-1 VL-40</v>
          </cell>
          <cell r="AQ464">
            <v>1</v>
          </cell>
          <cell r="AR464" t="str">
            <v/>
          </cell>
          <cell r="AS464">
            <v>117</v>
          </cell>
          <cell r="AT464" t="str">
            <v>ART + Formulário de SA + Diagrama/Projeto + Coordenadas Geográficas/PS</v>
          </cell>
          <cell r="AU464" t="str">
            <v>INO02</v>
          </cell>
          <cell r="AV464" t="str">
            <v>NI39702</v>
          </cell>
          <cell r="AW464">
            <v>75</v>
          </cell>
          <cell r="AX464" t="str">
            <v>PR 1kV 3x95(50)mm²AL</v>
          </cell>
          <cell r="AY464">
            <v>0.69599999999999995</v>
          </cell>
          <cell r="BA464" t="str">
            <v>3# CA 2 AWG</v>
          </cell>
          <cell r="BB464">
            <v>11.15</v>
          </cell>
        </row>
        <row r="465">
          <cell r="B465" t="str">
            <v>A016892764</v>
          </cell>
          <cell r="C465">
            <v>3573250</v>
          </cell>
          <cell r="D465" t="str">
            <v>WILLIAM FARIA DE OLIVEIRA</v>
          </cell>
          <cell r="E465">
            <v>2.8</v>
          </cell>
          <cell r="F465">
            <v>2.8</v>
          </cell>
          <cell r="G465">
            <v>42468</v>
          </cell>
          <cell r="H465" t="str">
            <v>ABR</v>
          </cell>
          <cell r="I465">
            <v>2016</v>
          </cell>
          <cell r="J465">
            <v>42538</v>
          </cell>
          <cell r="K465">
            <v>42538</v>
          </cell>
          <cell r="L465" t="str">
            <v>JUN</v>
          </cell>
          <cell r="M465">
            <v>2016</v>
          </cell>
          <cell r="N465" t="str">
            <v>-</v>
          </cell>
          <cell r="O465" t="str">
            <v>CONCLUÍDO</v>
          </cell>
          <cell r="P465">
            <v>0</v>
          </cell>
          <cell r="Q465">
            <v>27</v>
          </cell>
          <cell r="R465" t="str">
            <v>Mariana</v>
          </cell>
          <cell r="S465" t="str">
            <v>APROVADO</v>
          </cell>
          <cell r="T465">
            <v>42538</v>
          </cell>
          <cell r="U465" t="str">
            <v>JUN</v>
          </cell>
          <cell r="V465">
            <v>2016</v>
          </cell>
          <cell r="W465" t="str">
            <v>NITERÓI</v>
          </cell>
          <cell r="X465" t="str">
            <v>NT-BR 010 R-1</v>
          </cell>
          <cell r="Y465" t="str">
            <v>MICRO</v>
          </cell>
          <cell r="Z465" t="str">
            <v>NÃO</v>
          </cell>
          <cell r="AA465" t="str">
            <v>BT - 3Ø</v>
          </cell>
          <cell r="AB465" t="str">
            <v>Residencial</v>
          </cell>
          <cell r="AC465" t="str">
            <v>ORDEM FINALIZADA</v>
          </cell>
          <cell r="AD465" t="str">
            <v>-22.893392</v>
          </cell>
          <cell r="AE465" t="str">
            <v>-42.818526</v>
          </cell>
          <cell r="AF465" t="str">
            <v>SIM</v>
          </cell>
          <cell r="AG465">
            <v>42564</v>
          </cell>
          <cell r="AJ465" t="str">
            <v>19/08/2016</v>
          </cell>
          <cell r="AK465" t="str">
            <v>AGO</v>
          </cell>
          <cell r="AL465">
            <v>2016</v>
          </cell>
          <cell r="AM465" t="str">
            <v>Neo Solar</v>
          </cell>
          <cell r="AO465" t="str">
            <v>Canadian - CS6P-255P</v>
          </cell>
          <cell r="AP465" t="str">
            <v>Fronius - Galvo 2.5-1</v>
          </cell>
          <cell r="AQ465">
            <v>3</v>
          </cell>
          <cell r="AR465" t="str">
            <v/>
          </cell>
          <cell r="AS465">
            <v>133</v>
          </cell>
          <cell r="AU465" t="str">
            <v>MAR07</v>
          </cell>
          <cell r="AV465" t="str">
            <v>NI17441</v>
          </cell>
          <cell r="AW465">
            <v>15</v>
          </cell>
          <cell r="AX465" t="str">
            <v>PR 1kV 3x50(50)mm²AL</v>
          </cell>
          <cell r="AY465">
            <v>0.35910000000000003</v>
          </cell>
          <cell r="BA465" t="str">
            <v>3# CA 2 AWG</v>
          </cell>
          <cell r="BB465">
            <v>2.99</v>
          </cell>
        </row>
        <row r="466">
          <cell r="B466" t="str">
            <v>A017387169</v>
          </cell>
          <cell r="C466">
            <v>5210276</v>
          </cell>
          <cell r="D466" t="str">
            <v>JEMMERSON SOUSA COSTA</v>
          </cell>
          <cell r="E466">
            <v>2.6</v>
          </cell>
          <cell r="F466" t="str">
            <v>0</v>
          </cell>
          <cell r="G466">
            <v>42537</v>
          </cell>
          <cell r="H466" t="str">
            <v>JUN</v>
          </cell>
          <cell r="I466">
            <v>2016</v>
          </cell>
          <cell r="J466">
            <v>42538</v>
          </cell>
          <cell r="K466">
            <v>42538</v>
          </cell>
          <cell r="L466" t="str">
            <v>JUN</v>
          </cell>
          <cell r="M466">
            <v>2016</v>
          </cell>
          <cell r="N466" t="str">
            <v>-</v>
          </cell>
          <cell r="O466" t="str">
            <v>CONCLUÍDO</v>
          </cell>
          <cell r="P466">
            <v>14</v>
          </cell>
          <cell r="Q466">
            <v>14</v>
          </cell>
          <cell r="R466" t="str">
            <v>Olney</v>
          </cell>
          <cell r="S466" t="str">
            <v>REPROVADO</v>
          </cell>
          <cell r="T466">
            <v>42552</v>
          </cell>
          <cell r="U466" t="str">
            <v>JUL</v>
          </cell>
          <cell r="V466">
            <v>2016</v>
          </cell>
          <cell r="W466" t="str">
            <v>NITERÓI</v>
          </cell>
          <cell r="X466" t="str">
            <v>NT-BR 010 R-1</v>
          </cell>
          <cell r="Y466" t="str">
            <v>MICRO</v>
          </cell>
          <cell r="Z466" t="str">
            <v>NÃO</v>
          </cell>
          <cell r="AA466" t="str">
            <v>BT - 3Ø</v>
          </cell>
          <cell r="AB466" t="str">
            <v>Residencial</v>
          </cell>
          <cell r="AC466" t="str">
            <v>ORDEM FINALIZADA</v>
          </cell>
          <cell r="AD466" t="str">
            <v>-22.898430</v>
          </cell>
          <cell r="AE466" t="str">
            <v>-43.128667</v>
          </cell>
          <cell r="AF466" t="str">
            <v>NÃO</v>
          </cell>
          <cell r="AH466" t="str">
            <v>AUTO</v>
          </cell>
          <cell r="AJ466">
            <v>42775</v>
          </cell>
          <cell r="AK466" t="str">
            <v>FEV</v>
          </cell>
          <cell r="AL466">
            <v>2017</v>
          </cell>
          <cell r="AM466" t="str">
            <v>Henderson E Martins</v>
          </cell>
          <cell r="AQ466">
            <v>1</v>
          </cell>
          <cell r="AR466" t="str">
            <v/>
          </cell>
          <cell r="AS466">
            <v>238</v>
          </cell>
          <cell r="AT466" t="str">
            <v>ART</v>
          </cell>
          <cell r="AU466" t="str">
            <v>ING05</v>
          </cell>
          <cell r="AV466" t="str">
            <v>U1247</v>
          </cell>
          <cell r="AW466">
            <v>225</v>
          </cell>
          <cell r="AX466">
            <v>0</v>
          </cell>
          <cell r="AY466">
            <v>0</v>
          </cell>
          <cell r="BA466" t="str">
            <v>3# CA 2 AWG</v>
          </cell>
          <cell r="BB466">
            <v>0.5</v>
          </cell>
        </row>
        <row r="467">
          <cell r="B467" t="str">
            <v>A017390686</v>
          </cell>
          <cell r="C467">
            <v>3788037</v>
          </cell>
          <cell r="D467" t="str">
            <v>RAFAEL DE SOUSA LIMA</v>
          </cell>
          <cell r="E467">
            <v>3.12</v>
          </cell>
          <cell r="F467">
            <v>3.12</v>
          </cell>
          <cell r="G467">
            <v>42537</v>
          </cell>
          <cell r="H467" t="str">
            <v>JUN</v>
          </cell>
          <cell r="I467">
            <v>2016</v>
          </cell>
          <cell r="J467">
            <v>42538</v>
          </cell>
          <cell r="K467">
            <v>42538</v>
          </cell>
          <cell r="L467" t="str">
            <v>JUN</v>
          </cell>
          <cell r="M467">
            <v>2016</v>
          </cell>
          <cell r="N467" t="str">
            <v>-</v>
          </cell>
          <cell r="O467" t="str">
            <v>CONCLUÍDO</v>
          </cell>
          <cell r="P467">
            <v>14</v>
          </cell>
          <cell r="Q467">
            <v>14</v>
          </cell>
          <cell r="R467" t="str">
            <v>Olney</v>
          </cell>
          <cell r="S467" t="str">
            <v>APROVADO</v>
          </cell>
          <cell r="T467">
            <v>42552</v>
          </cell>
          <cell r="U467" t="str">
            <v>JUL</v>
          </cell>
          <cell r="V467">
            <v>2016</v>
          </cell>
          <cell r="W467" t="str">
            <v>CABO FRIO</v>
          </cell>
          <cell r="X467" t="str">
            <v>NT-BR 010 R-1</v>
          </cell>
          <cell r="Y467" t="str">
            <v>MICRO</v>
          </cell>
          <cell r="Z467" t="str">
            <v>NÃO</v>
          </cell>
          <cell r="AA467" t="str">
            <v>BT - 2Ø</v>
          </cell>
          <cell r="AB467" t="str">
            <v>Residencial</v>
          </cell>
          <cell r="AC467" t="str">
            <v>ORDEM FINALIZADA</v>
          </cell>
          <cell r="AD467" t="str">
            <v>-22.860330</v>
          </cell>
          <cell r="AE467" t="str">
            <v>-42.339163</v>
          </cell>
          <cell r="AF467" t="str">
            <v>SIM</v>
          </cell>
          <cell r="AG467">
            <v>42606</v>
          </cell>
          <cell r="AH467" t="str">
            <v>AUTO</v>
          </cell>
          <cell r="AJ467" t="str">
            <v>26/08/2016</v>
          </cell>
          <cell r="AK467" t="str">
            <v>AGO</v>
          </cell>
          <cell r="AL467">
            <v>2016</v>
          </cell>
          <cell r="AM467" t="str">
            <v>Enel Soluções</v>
          </cell>
          <cell r="AO467" t="str">
            <v>Jinko - JKM260P-60</v>
          </cell>
          <cell r="AP467" t="str">
            <v>Fronius - Galvo 3.0-1</v>
          </cell>
          <cell r="AQ467">
            <v>1</v>
          </cell>
          <cell r="AR467" t="str">
            <v/>
          </cell>
          <cell r="AS467">
            <v>71</v>
          </cell>
          <cell r="AU467" t="str">
            <v>EAR04</v>
          </cell>
          <cell r="AV467" t="str">
            <v>AR62247</v>
          </cell>
          <cell r="AW467">
            <v>45</v>
          </cell>
          <cell r="AX467" t="str">
            <v>3# PR 1kV 3x50(50)mm²AL</v>
          </cell>
          <cell r="AY467">
            <v>0.18509999999999999</v>
          </cell>
          <cell r="BA467" t="str">
            <v>3# CA 2 AWG</v>
          </cell>
          <cell r="BB467">
            <v>19.330350438480536</v>
          </cell>
        </row>
        <row r="468">
          <cell r="B468" t="str">
            <v>A017301564</v>
          </cell>
          <cell r="C468">
            <v>4150255</v>
          </cell>
          <cell r="D468" t="str">
            <v>JADER MATOS DE MOURA</v>
          </cell>
          <cell r="E468">
            <v>4.59</v>
          </cell>
          <cell r="F468">
            <v>4.59</v>
          </cell>
          <cell r="G468">
            <v>42527</v>
          </cell>
          <cell r="H468" t="str">
            <v>JUN</v>
          </cell>
          <cell r="I468">
            <v>2016</v>
          </cell>
          <cell r="J468">
            <v>42541</v>
          </cell>
          <cell r="K468">
            <v>42541</v>
          </cell>
          <cell r="L468" t="str">
            <v>JUN</v>
          </cell>
          <cell r="M468">
            <v>2016</v>
          </cell>
          <cell r="N468" t="str">
            <v>-</v>
          </cell>
          <cell r="O468" t="str">
            <v>CONCLUÍDO</v>
          </cell>
          <cell r="P468">
            <v>8</v>
          </cell>
          <cell r="Q468">
            <v>17</v>
          </cell>
          <cell r="R468" t="str">
            <v>Olney</v>
          </cell>
          <cell r="S468" t="str">
            <v>APROVADO</v>
          </cell>
          <cell r="T468">
            <v>42549</v>
          </cell>
          <cell r="U468" t="str">
            <v>JUN</v>
          </cell>
          <cell r="V468">
            <v>2016</v>
          </cell>
          <cell r="W468" t="str">
            <v>ITAPERUNA</v>
          </cell>
          <cell r="X468" t="str">
            <v>NT-BR 010 R-1</v>
          </cell>
          <cell r="Y468" t="str">
            <v>MICRO</v>
          </cell>
          <cell r="Z468" t="str">
            <v>NÃO</v>
          </cell>
          <cell r="AA468" t="str">
            <v>BT - 3Ø</v>
          </cell>
          <cell r="AB468" t="str">
            <v>Residencial</v>
          </cell>
          <cell r="AC468" t="str">
            <v>ORDEM FINALIZADA</v>
          </cell>
          <cell r="AD468" t="str">
            <v>-21.201713</v>
          </cell>
          <cell r="AE468" t="str">
            <v>-41.907344</v>
          </cell>
          <cell r="AF468" t="str">
            <v>SIM</v>
          </cell>
          <cell r="AG468">
            <v>42626</v>
          </cell>
          <cell r="AH468" t="str">
            <v>AUTO REM</v>
          </cell>
          <cell r="AI468" t="str">
            <v>650081 - 100%</v>
          </cell>
          <cell r="AJ468" t="str">
            <v>14/09/2016</v>
          </cell>
          <cell r="AK468" t="str">
            <v>SET</v>
          </cell>
          <cell r="AL468">
            <v>2016</v>
          </cell>
          <cell r="AM468" t="str">
            <v>Elben B Ramos</v>
          </cell>
          <cell r="AQ468">
            <v>2</v>
          </cell>
          <cell r="AR468" t="str">
            <v/>
          </cell>
          <cell r="AS468">
            <v>100</v>
          </cell>
          <cell r="AU468" t="str">
            <v>ITR06</v>
          </cell>
          <cell r="AV468" t="str">
            <v>IT10718</v>
          </cell>
          <cell r="AW468">
            <v>75</v>
          </cell>
          <cell r="AX468" t="str">
            <v>3# CA 4/0 AWG (CA 1/0 AWG)</v>
          </cell>
          <cell r="AY468">
            <v>0.86299999999999999</v>
          </cell>
          <cell r="BA468" t="str">
            <v>3# CA 2 AWG</v>
          </cell>
          <cell r="BB468">
            <v>5.92</v>
          </cell>
        </row>
        <row r="469">
          <cell r="B469" t="str">
            <v>A017414685</v>
          </cell>
          <cell r="C469">
            <v>6273017</v>
          </cell>
          <cell r="D469" t="str">
            <v>VITOR LUIZ TEIXEIRA DE ALMEIDA FILHO</v>
          </cell>
          <cell r="E469">
            <v>10</v>
          </cell>
          <cell r="F469" t="str">
            <v>0</v>
          </cell>
          <cell r="G469">
            <v>42541</v>
          </cell>
          <cell r="H469" t="str">
            <v>JUN</v>
          </cell>
          <cell r="I469">
            <v>2016</v>
          </cell>
          <cell r="J469">
            <v>42541</v>
          </cell>
          <cell r="K469">
            <v>42541</v>
          </cell>
          <cell r="L469" t="str">
            <v>JUN</v>
          </cell>
          <cell r="M469">
            <v>2016</v>
          </cell>
          <cell r="N469" t="str">
            <v>-</v>
          </cell>
          <cell r="O469" t="str">
            <v>CONCLUÍDO</v>
          </cell>
          <cell r="P469">
            <v>15</v>
          </cell>
          <cell r="Q469">
            <v>18</v>
          </cell>
          <cell r="R469" t="str">
            <v>Olney</v>
          </cell>
          <cell r="S469" t="str">
            <v>REPROVADO</v>
          </cell>
          <cell r="T469">
            <v>42556</v>
          </cell>
          <cell r="U469" t="str">
            <v>JUL</v>
          </cell>
          <cell r="V469">
            <v>2016</v>
          </cell>
          <cell r="W469" t="str">
            <v>CABO FRIO</v>
          </cell>
          <cell r="X469" t="str">
            <v>NT-BR 010 R-1</v>
          </cell>
          <cell r="Y469" t="str">
            <v>MICRO</v>
          </cell>
          <cell r="Z469" t="str">
            <v>NÃO</v>
          </cell>
          <cell r="AA469" t="str">
            <v>BT - 3Ø</v>
          </cell>
          <cell r="AB469" t="str">
            <v>Comercial</v>
          </cell>
          <cell r="AC469" t="str">
            <v>ORDEM FINALIZADA</v>
          </cell>
          <cell r="AD469" t="str">
            <v>-22.880908</v>
          </cell>
          <cell r="AE469" t="str">
            <v>-42.012711</v>
          </cell>
          <cell r="AF469" t="str">
            <v>NÃO</v>
          </cell>
          <cell r="AH469" t="str">
            <v>AUTO</v>
          </cell>
          <cell r="AJ469" t="str">
            <v>17/10/2016</v>
          </cell>
          <cell r="AK469" t="str">
            <v>OUT</v>
          </cell>
          <cell r="AL469">
            <v>2016</v>
          </cell>
          <cell r="AM469" t="str">
            <v>CSI Automação</v>
          </cell>
          <cell r="AO469" t="str">
            <v>Axitec - AC-250P/156-60S</v>
          </cell>
          <cell r="AP469" t="str">
            <v>PHB - PHB4600-SS</v>
          </cell>
          <cell r="AQ469">
            <v>1</v>
          </cell>
          <cell r="AR469" t="str">
            <v/>
          </cell>
          <cell r="AS469">
            <v>119</v>
          </cell>
          <cell r="AT469" t="str">
            <v>Formulário de SA + Outros</v>
          </cell>
          <cell r="AU469" t="str">
            <v>CAF10</v>
          </cell>
          <cell r="AV469" t="str">
            <v>F633841</v>
          </cell>
          <cell r="AW469">
            <v>113</v>
          </cell>
          <cell r="AX469" t="str">
            <v>2# PR 1KV 3X50(50)MM²AL</v>
          </cell>
          <cell r="AY469">
            <v>8.8999999999999996E-2</v>
          </cell>
          <cell r="BA469" t="str">
            <v>3# CU 35 mm²</v>
          </cell>
          <cell r="BB469">
            <v>2.0304082609047298</v>
          </cell>
        </row>
        <row r="470">
          <cell r="B470" t="str">
            <v>A017414696</v>
          </cell>
          <cell r="C470">
            <v>6273020</v>
          </cell>
          <cell r="D470" t="str">
            <v>VITOR LUIZ TEIXEIRA DE ALMEIDA FILHO</v>
          </cell>
          <cell r="E470">
            <v>5</v>
          </cell>
          <cell r="F470" t="str">
            <v>0</v>
          </cell>
          <cell r="G470">
            <v>42541</v>
          </cell>
          <cell r="H470" t="str">
            <v>JUN</v>
          </cell>
          <cell r="I470">
            <v>2016</v>
          </cell>
          <cell r="J470">
            <v>42541</v>
          </cell>
          <cell r="K470">
            <v>42541</v>
          </cell>
          <cell r="L470" t="str">
            <v>JUN</v>
          </cell>
          <cell r="M470">
            <v>2016</v>
          </cell>
          <cell r="N470" t="str">
            <v>-</v>
          </cell>
          <cell r="O470" t="str">
            <v>CONCLUÍDO</v>
          </cell>
          <cell r="P470">
            <v>15</v>
          </cell>
          <cell r="Q470">
            <v>24</v>
          </cell>
          <cell r="R470" t="str">
            <v>Olney</v>
          </cell>
          <cell r="S470" t="str">
            <v>REPROVADO</v>
          </cell>
          <cell r="T470">
            <v>42556</v>
          </cell>
          <cell r="U470" t="str">
            <v>JUL</v>
          </cell>
          <cell r="V470">
            <v>2016</v>
          </cell>
          <cell r="W470" t="str">
            <v>CABO FRIO</v>
          </cell>
          <cell r="X470" t="str">
            <v>NT-BR 010 R-1</v>
          </cell>
          <cell r="Y470" t="str">
            <v>MICRO</v>
          </cell>
          <cell r="Z470" t="str">
            <v>NÃO</v>
          </cell>
          <cell r="AA470" t="str">
            <v>BT - 3Ø</v>
          </cell>
          <cell r="AB470" t="str">
            <v>Comercial</v>
          </cell>
          <cell r="AC470" t="str">
            <v>ORDEM FINALIZADA</v>
          </cell>
          <cell r="AD470" t="str">
            <v>-22.880908</v>
          </cell>
          <cell r="AE470" t="str">
            <v>-42.012711</v>
          </cell>
          <cell r="AF470" t="str">
            <v>NÃO</v>
          </cell>
          <cell r="AH470" t="str">
            <v>AUTO</v>
          </cell>
          <cell r="AJ470" t="str">
            <v>19/10/2016</v>
          </cell>
          <cell r="AK470" t="str">
            <v>OUT</v>
          </cell>
          <cell r="AL470">
            <v>2016</v>
          </cell>
          <cell r="AM470" t="str">
            <v>CSI Automação</v>
          </cell>
          <cell r="AO470" t="str">
            <v>Axitec - AC-250P/156-60S</v>
          </cell>
          <cell r="AP470" t="str">
            <v>PHB - PHB4600-SS</v>
          </cell>
          <cell r="AQ470">
            <v>1</v>
          </cell>
          <cell r="AR470" t="str">
            <v/>
          </cell>
          <cell r="AS470">
            <v>121</v>
          </cell>
          <cell r="AT470" t="str">
            <v>Formulário de SA + Outros</v>
          </cell>
          <cell r="AU470" t="str">
            <v>CAF10</v>
          </cell>
          <cell r="AV470" t="str">
            <v>F633841</v>
          </cell>
          <cell r="AW470">
            <v>113</v>
          </cell>
          <cell r="AX470" t="str">
            <v>2# PR 1KV 3X50(50)MM²AL</v>
          </cell>
          <cell r="AY470">
            <v>8.8999999999999996E-2</v>
          </cell>
          <cell r="BA470" t="str">
            <v>3# CU 35 mm²</v>
          </cell>
          <cell r="BB470">
            <v>2.0304082609047298</v>
          </cell>
        </row>
        <row r="471">
          <cell r="B471" t="str">
            <v>A017364110</v>
          </cell>
          <cell r="C471">
            <v>6339720</v>
          </cell>
          <cell r="D471" t="str">
            <v>INSTITUTO DE NEUROCIRURGIA E NEUROGERIAT</v>
          </cell>
          <cell r="E471">
            <v>10.199999999999999</v>
          </cell>
          <cell r="F471" t="str">
            <v>0</v>
          </cell>
          <cell r="G471">
            <v>42535</v>
          </cell>
          <cell r="H471" t="str">
            <v>JUN</v>
          </cell>
          <cell r="I471">
            <v>2016</v>
          </cell>
          <cell r="J471">
            <v>42542</v>
          </cell>
          <cell r="K471">
            <v>42542</v>
          </cell>
          <cell r="L471" t="str">
            <v>JUN</v>
          </cell>
          <cell r="M471">
            <v>2016</v>
          </cell>
          <cell r="N471" t="str">
            <v>-</v>
          </cell>
          <cell r="O471" t="str">
            <v>CONCLUÍDO</v>
          </cell>
          <cell r="P471">
            <v>15</v>
          </cell>
          <cell r="Q471">
            <v>16</v>
          </cell>
          <cell r="R471" t="str">
            <v>Olney</v>
          </cell>
          <cell r="S471" t="str">
            <v>REPROVADO</v>
          </cell>
          <cell r="T471">
            <v>42557</v>
          </cell>
          <cell r="U471" t="str">
            <v>JUL</v>
          </cell>
          <cell r="V471">
            <v>2016</v>
          </cell>
          <cell r="W471" t="str">
            <v>ITAPERUNA</v>
          </cell>
          <cell r="X471" t="str">
            <v>NT-BR 010 R-1</v>
          </cell>
          <cell r="Y471" t="str">
            <v>MICRO</v>
          </cell>
          <cell r="Z471" t="str">
            <v>NÃO</v>
          </cell>
          <cell r="AA471" t="str">
            <v>BT - 3Ø</v>
          </cell>
          <cell r="AB471" t="str">
            <v>Comercial</v>
          </cell>
          <cell r="AC471" t="str">
            <v>ORDEM FINALIZADA</v>
          </cell>
          <cell r="AD471" t="str">
            <v>-21.202061</v>
          </cell>
          <cell r="AE471" t="str">
            <v>-41.890540</v>
          </cell>
          <cell r="AF471" t="str">
            <v>NÃO</v>
          </cell>
          <cell r="AH471" t="str">
            <v>AUTO</v>
          </cell>
          <cell r="AJ471" t="str">
            <v>03/08/2016</v>
          </cell>
          <cell r="AK471" t="str">
            <v>AGO</v>
          </cell>
          <cell r="AL471">
            <v>2016</v>
          </cell>
          <cell r="AM471" t="str">
            <v>Antonio C Pinto</v>
          </cell>
          <cell r="AO471" t="str">
            <v>Canadian - CS6P-255P</v>
          </cell>
          <cell r="AP471" t="str">
            <v>B&amp;B - SF5000TL</v>
          </cell>
          <cell r="AQ471">
            <v>1</v>
          </cell>
          <cell r="AR471" t="str">
            <v/>
          </cell>
          <cell r="AS471">
            <v>50</v>
          </cell>
          <cell r="AT471" t="str">
            <v>Diagrama/Projeto + Outros</v>
          </cell>
          <cell r="AU471" t="str">
            <v>ITR09</v>
          </cell>
          <cell r="AV471" t="str">
            <v>IT10782</v>
          </cell>
          <cell r="AW471" t="str">
            <v/>
          </cell>
          <cell r="AX471" t="str">
            <v>3# CA 4/0 AWG (CA 1/0 AWG)</v>
          </cell>
          <cell r="AY471">
            <v>0.24209999999999998</v>
          </cell>
          <cell r="BA471" t="str">
            <v>3# CA 4 AWG (CA 2 AWG)</v>
          </cell>
          <cell r="BB471">
            <v>1.443420520986419</v>
          </cell>
        </row>
        <row r="472">
          <cell r="B472" t="str">
            <v>A017210403</v>
          </cell>
          <cell r="C472">
            <v>3620542</v>
          </cell>
          <cell r="D472" t="str">
            <v>ASSOCIACAO NOVA VIDA</v>
          </cell>
          <cell r="E472">
            <v>1.56</v>
          </cell>
          <cell r="F472">
            <v>1.56</v>
          </cell>
          <cell r="G472">
            <v>42513</v>
          </cell>
          <cell r="H472" t="str">
            <v>MAI</v>
          </cell>
          <cell r="I472">
            <v>2016</v>
          </cell>
          <cell r="J472">
            <v>42543</v>
          </cell>
          <cell r="K472">
            <v>42543</v>
          </cell>
          <cell r="L472" t="str">
            <v>JUN</v>
          </cell>
          <cell r="M472">
            <v>2016</v>
          </cell>
          <cell r="N472" t="str">
            <v>-</v>
          </cell>
          <cell r="O472" t="str">
            <v>CONCLUÍDO</v>
          </cell>
          <cell r="P472">
            <v>8</v>
          </cell>
          <cell r="Q472">
            <v>17</v>
          </cell>
          <cell r="R472" t="str">
            <v>Olney</v>
          </cell>
          <cell r="S472" t="str">
            <v>APROVADO</v>
          </cell>
          <cell r="T472">
            <v>42551</v>
          </cell>
          <cell r="U472" t="str">
            <v>JUN</v>
          </cell>
          <cell r="V472">
            <v>2016</v>
          </cell>
          <cell r="W472" t="str">
            <v>TERESÓPOLIS</v>
          </cell>
          <cell r="X472" t="str">
            <v>NT-BR 010 R-1</v>
          </cell>
          <cell r="Y472" t="str">
            <v>MICRO</v>
          </cell>
          <cell r="Z472" t="str">
            <v>NÃO</v>
          </cell>
          <cell r="AA472" t="str">
            <v>BT - 3Ø</v>
          </cell>
          <cell r="AB472" t="str">
            <v>Residencial</v>
          </cell>
          <cell r="AC472" t="str">
            <v>ORDEM FINALIZADA</v>
          </cell>
          <cell r="AD472" t="str">
            <v>-22.303333</v>
          </cell>
          <cell r="AE472" t="str">
            <v>-42.814250</v>
          </cell>
          <cell r="AF472" t="str">
            <v>SIM</v>
          </cell>
          <cell r="AG472">
            <v>42604</v>
          </cell>
          <cell r="AH472" t="str">
            <v>AUTO</v>
          </cell>
          <cell r="AJ472" t="str">
            <v>23/08/2016</v>
          </cell>
          <cell r="AK472" t="str">
            <v>AGO</v>
          </cell>
          <cell r="AL472">
            <v>2016</v>
          </cell>
          <cell r="AM472" t="str">
            <v>Márcio J Casici</v>
          </cell>
          <cell r="AO472" t="str">
            <v>Canadian - CS6P-260P</v>
          </cell>
          <cell r="AP472" t="str">
            <v>PHB - PHB 1500-SS</v>
          </cell>
          <cell r="AQ472">
            <v>2</v>
          </cell>
          <cell r="AR472" t="str">
            <v/>
          </cell>
          <cell r="AS472">
            <v>92</v>
          </cell>
          <cell r="AU472" t="str">
            <v>TER04</v>
          </cell>
          <cell r="AV472" t="str">
            <v>O961163</v>
          </cell>
          <cell r="AW472">
            <v>30</v>
          </cell>
          <cell r="AX472" t="str">
            <v>3# CA 2 AWG (CA 4 AWG)</v>
          </cell>
          <cell r="AY472">
            <v>0.3231</v>
          </cell>
          <cell r="BA472" t="str">
            <v>3# CAA 4 AWG</v>
          </cell>
          <cell r="BB472">
            <v>49.629666172365773</v>
          </cell>
        </row>
        <row r="473">
          <cell r="B473" t="str">
            <v>A017331514</v>
          </cell>
          <cell r="C473">
            <v>2175744</v>
          </cell>
          <cell r="D473" t="str">
            <v>CLEUCO MACHADO FILHO</v>
          </cell>
          <cell r="E473">
            <v>2.08</v>
          </cell>
          <cell r="F473">
            <v>2.08</v>
          </cell>
          <cell r="G473">
            <v>42530</v>
          </cell>
          <cell r="H473" t="str">
            <v>JUN</v>
          </cell>
          <cell r="I473">
            <v>2016</v>
          </cell>
          <cell r="J473">
            <v>42544</v>
          </cell>
          <cell r="K473">
            <v>42544</v>
          </cell>
          <cell r="L473" t="str">
            <v>JUN</v>
          </cell>
          <cell r="M473">
            <v>2016</v>
          </cell>
          <cell r="N473" t="str">
            <v>-</v>
          </cell>
          <cell r="O473" t="str">
            <v>CONCLUÍDO</v>
          </cell>
          <cell r="P473">
            <v>5</v>
          </cell>
          <cell r="Q473">
            <v>16</v>
          </cell>
          <cell r="R473" t="str">
            <v>Olney</v>
          </cell>
          <cell r="S473" t="str">
            <v>APROVADO</v>
          </cell>
          <cell r="T473">
            <v>42549</v>
          </cell>
          <cell r="U473" t="str">
            <v>JUN</v>
          </cell>
          <cell r="V473">
            <v>2016</v>
          </cell>
          <cell r="W473" t="str">
            <v>MACAÉ</v>
          </cell>
          <cell r="X473" t="str">
            <v>NT-BR 010 R-1</v>
          </cell>
          <cell r="Y473" t="str">
            <v>MICRO</v>
          </cell>
          <cell r="Z473" t="str">
            <v>NÃO</v>
          </cell>
          <cell r="AA473" t="str">
            <v>BT - 2Ø</v>
          </cell>
          <cell r="AB473" t="str">
            <v>Residencial</v>
          </cell>
          <cell r="AC473" t="str">
            <v>ORDEM FINALIZADA</v>
          </cell>
          <cell r="AD473" t="str">
            <v>-22.330416</v>
          </cell>
          <cell r="AE473" t="str">
            <v>-41.748944</v>
          </cell>
          <cell r="AF473" t="str">
            <v>SIM</v>
          </cell>
          <cell r="AG473">
            <v>42606</v>
          </cell>
          <cell r="AJ473" t="str">
            <v>25/08/2016</v>
          </cell>
          <cell r="AK473" t="str">
            <v>AGO</v>
          </cell>
          <cell r="AL473">
            <v>2016</v>
          </cell>
          <cell r="AM473" t="str">
            <v>Joneson C de Azevedo</v>
          </cell>
          <cell r="AO473" t="str">
            <v>Canadian - CS6P-260P</v>
          </cell>
          <cell r="AP473" t="str">
            <v>PHB - PHB 1500-SS</v>
          </cell>
          <cell r="AQ473">
            <v>2</v>
          </cell>
          <cell r="AR473" t="str">
            <v/>
          </cell>
          <cell r="AS473">
            <v>77</v>
          </cell>
          <cell r="AU473" t="str">
            <v>NSA02</v>
          </cell>
          <cell r="AV473" t="str">
            <v>MC26221</v>
          </cell>
          <cell r="AW473">
            <v>45</v>
          </cell>
          <cell r="AX473" t="str">
            <v>3# PR 1kV 3x95(70)mm²AL</v>
          </cell>
          <cell r="AY473">
            <v>0.28210000000000002</v>
          </cell>
          <cell r="BA473" t="str">
            <v>3# CU 35 mm²</v>
          </cell>
          <cell r="BB473">
            <v>4.88</v>
          </cell>
        </row>
        <row r="474">
          <cell r="B474" t="str">
            <v>A017124414</v>
          </cell>
          <cell r="C474">
            <v>5181401</v>
          </cell>
          <cell r="D474" t="str">
            <v>LUIZ OTAVIO COCITO DE ARAUJO</v>
          </cell>
          <cell r="E474">
            <v>3.1</v>
          </cell>
          <cell r="F474">
            <v>3.1</v>
          </cell>
          <cell r="G474">
            <v>42502</v>
          </cell>
          <cell r="H474" t="str">
            <v>MAI</v>
          </cell>
          <cell r="I474">
            <v>2016</v>
          </cell>
          <cell r="J474">
            <v>42545</v>
          </cell>
          <cell r="K474">
            <v>42545</v>
          </cell>
          <cell r="L474" t="str">
            <v>JUN</v>
          </cell>
          <cell r="M474">
            <v>2016</v>
          </cell>
          <cell r="N474" t="str">
            <v>-</v>
          </cell>
          <cell r="O474" t="str">
            <v>CONCLUÍDO</v>
          </cell>
          <cell r="P474">
            <v>7</v>
          </cell>
          <cell r="Q474">
            <v>15</v>
          </cell>
          <cell r="R474" t="str">
            <v>Olney</v>
          </cell>
          <cell r="S474" t="str">
            <v>APROVADO</v>
          </cell>
          <cell r="T474">
            <v>42552</v>
          </cell>
          <cell r="U474" t="str">
            <v>JUL</v>
          </cell>
          <cell r="V474">
            <v>2016</v>
          </cell>
          <cell r="W474" t="str">
            <v>NITERÓI</v>
          </cell>
          <cell r="X474" t="str">
            <v>NT-BR 010 R-1</v>
          </cell>
          <cell r="Y474" t="str">
            <v>MICRO</v>
          </cell>
          <cell r="Z474" t="str">
            <v>NÃO</v>
          </cell>
          <cell r="AA474" t="str">
            <v>BT - 3Ø</v>
          </cell>
          <cell r="AB474" t="str">
            <v>Residencial</v>
          </cell>
          <cell r="AC474" t="str">
            <v>ORDEM FINALIZADA</v>
          </cell>
          <cell r="AD474" t="str">
            <v>-22.953543</v>
          </cell>
          <cell r="AE474" t="str">
            <v>-43.081315</v>
          </cell>
          <cell r="AF474" t="str">
            <v>SIM</v>
          </cell>
          <cell r="AG474">
            <v>42602</v>
          </cell>
          <cell r="AH474" t="str">
            <v>AUTO</v>
          </cell>
          <cell r="AJ474" t="str">
            <v>23/08/2016</v>
          </cell>
          <cell r="AK474" t="str">
            <v>AGO</v>
          </cell>
          <cell r="AL474">
            <v>2016</v>
          </cell>
          <cell r="AM474" t="str">
            <v>Carlos E Ribeiro</v>
          </cell>
          <cell r="AO474" t="str">
            <v>Trinasolar - 310, PC14, Multi</v>
          </cell>
          <cell r="AP474" t="str">
            <v>Fronius - Galvo 2.5-1</v>
          </cell>
          <cell r="AQ474">
            <v>2</v>
          </cell>
          <cell r="AR474" t="str">
            <v/>
          </cell>
          <cell r="AS474">
            <v>103</v>
          </cell>
          <cell r="AU474" t="str">
            <v>PIN02</v>
          </cell>
          <cell r="AV474" t="str">
            <v>NI32909</v>
          </cell>
          <cell r="AW474">
            <v>75</v>
          </cell>
          <cell r="AX474" t="str">
            <v>3# CU 16-1 FIO (CU 16-1 FIO)</v>
          </cell>
          <cell r="AY474">
            <v>0.37910000000000005</v>
          </cell>
          <cell r="BA474" t="str">
            <v>3# CA 2 AWG</v>
          </cell>
          <cell r="BB474">
            <v>2.6</v>
          </cell>
        </row>
        <row r="475">
          <cell r="B475" t="str">
            <v>A017439835</v>
          </cell>
          <cell r="C475">
            <v>4261412</v>
          </cell>
          <cell r="D475" t="str">
            <v>ADILSON ARAUJO LEITE</v>
          </cell>
          <cell r="E475">
            <v>3.9750000000000001</v>
          </cell>
          <cell r="F475" t="str">
            <v>0</v>
          </cell>
          <cell r="G475">
            <v>42544</v>
          </cell>
          <cell r="H475" t="str">
            <v>JUN</v>
          </cell>
          <cell r="I475">
            <v>2016</v>
          </cell>
          <cell r="J475">
            <v>42545</v>
          </cell>
          <cell r="K475">
            <v>42545</v>
          </cell>
          <cell r="L475" t="str">
            <v>JUN</v>
          </cell>
          <cell r="M475">
            <v>2016</v>
          </cell>
          <cell r="N475" t="str">
            <v>-</v>
          </cell>
          <cell r="O475" t="str">
            <v>CONCLUÍDO</v>
          </cell>
          <cell r="P475">
            <v>12</v>
          </cell>
          <cell r="Q475">
            <v>16</v>
          </cell>
          <cell r="R475" t="str">
            <v>Olney</v>
          </cell>
          <cell r="S475" t="str">
            <v>REPROVADO</v>
          </cell>
          <cell r="T475">
            <v>42557</v>
          </cell>
          <cell r="U475" t="str">
            <v>JUL</v>
          </cell>
          <cell r="V475">
            <v>2016</v>
          </cell>
          <cell r="W475" t="str">
            <v>CAMPOS</v>
          </cell>
          <cell r="X475" t="str">
            <v>NT-BR 010 R-1</v>
          </cell>
          <cell r="Y475" t="str">
            <v>MICRO</v>
          </cell>
          <cell r="Z475" t="str">
            <v>NÃO</v>
          </cell>
          <cell r="AA475" t="str">
            <v>BT - 3Ø</v>
          </cell>
          <cell r="AB475" t="str">
            <v>Residencial</v>
          </cell>
          <cell r="AC475" t="str">
            <v>ORDEM FINALIZADA</v>
          </cell>
          <cell r="AD475" t="str">
            <v>-21.766931</v>
          </cell>
          <cell r="AE475" t="str">
            <v>-41.273256</v>
          </cell>
          <cell r="AF475" t="str">
            <v>NÃO</v>
          </cell>
          <cell r="AH475" t="str">
            <v>AUTO</v>
          </cell>
          <cell r="AJ475" t="str">
            <v>10/08/2016</v>
          </cell>
          <cell r="AK475" t="str">
            <v>AGO</v>
          </cell>
          <cell r="AL475">
            <v>2016</v>
          </cell>
          <cell r="AM475" t="str">
            <v>Sollar</v>
          </cell>
          <cell r="AO475" t="str">
            <v>Canadian - CS6P-265P</v>
          </cell>
          <cell r="AP475" t="str">
            <v>ABB - TRIO-5.8-TL-OUTD(-S)-400</v>
          </cell>
          <cell r="AQ475">
            <v>1</v>
          </cell>
          <cell r="AR475" t="str">
            <v/>
          </cell>
          <cell r="AS475">
            <v>48</v>
          </cell>
          <cell r="AT475" t="str">
            <v>ART + Formulário de SA + Outros</v>
          </cell>
          <cell r="AU475" t="str">
            <v>DIC02</v>
          </cell>
          <cell r="AV475" t="str">
            <v>CP14665</v>
          </cell>
          <cell r="AW475">
            <v>15</v>
          </cell>
          <cell r="AX475" t="str">
            <v>3# CA 1/0 AWG (CA 1/0 AWG)</v>
          </cell>
          <cell r="AY475">
            <v>0.16400000000000001</v>
          </cell>
          <cell r="BA475" t="str">
            <v>3# CA 2 AWG</v>
          </cell>
          <cell r="BB475">
            <v>8.3962314052278781</v>
          </cell>
        </row>
        <row r="476">
          <cell r="B476" t="str">
            <v>A017219713</v>
          </cell>
          <cell r="C476">
            <v>3392315</v>
          </cell>
          <cell r="D476" t="str">
            <v>TEREZA ROZARIO DA SILVA</v>
          </cell>
          <cell r="E476">
            <v>3.2</v>
          </cell>
          <cell r="F476">
            <v>3.2</v>
          </cell>
          <cell r="G476">
            <v>42514</v>
          </cell>
          <cell r="H476" t="str">
            <v>MAI</v>
          </cell>
          <cell r="I476">
            <v>2016</v>
          </cell>
          <cell r="J476">
            <v>42548</v>
          </cell>
          <cell r="K476">
            <v>42548</v>
          </cell>
          <cell r="L476" t="str">
            <v>JUN</v>
          </cell>
          <cell r="M476">
            <v>2016</v>
          </cell>
          <cell r="N476" t="str">
            <v>-</v>
          </cell>
          <cell r="O476" t="str">
            <v>CONCLUÍDO</v>
          </cell>
          <cell r="P476">
            <v>3</v>
          </cell>
          <cell r="Q476">
            <v>18</v>
          </cell>
          <cell r="R476" t="str">
            <v>Olney</v>
          </cell>
          <cell r="S476" t="str">
            <v>APROVADO</v>
          </cell>
          <cell r="T476">
            <v>42551</v>
          </cell>
          <cell r="U476" t="str">
            <v>JUN</v>
          </cell>
          <cell r="V476">
            <v>2016</v>
          </cell>
          <cell r="W476" t="str">
            <v>CABO FRIO</v>
          </cell>
          <cell r="X476" t="str">
            <v>NT-BR 010 R-1</v>
          </cell>
          <cell r="Y476" t="str">
            <v>MICRO</v>
          </cell>
          <cell r="Z476" t="str">
            <v>NÃO</v>
          </cell>
          <cell r="AA476" t="str">
            <v>BT - 2Ø</v>
          </cell>
          <cell r="AB476" t="str">
            <v>Residencial</v>
          </cell>
          <cell r="AC476" t="str">
            <v>ORDEM FINALIZADA</v>
          </cell>
          <cell r="AD476" t="str">
            <v>-22.930319</v>
          </cell>
          <cell r="AE476" t="str">
            <v>-42.471863</v>
          </cell>
          <cell r="AF476" t="str">
            <v>SIM</v>
          </cell>
          <cell r="AG476">
            <v>42559</v>
          </cell>
          <cell r="AH476" t="str">
            <v>AUTO</v>
          </cell>
          <cell r="AJ476" t="str">
            <v>11/07/2016</v>
          </cell>
          <cell r="AK476" t="str">
            <v>JUL</v>
          </cell>
          <cell r="AL476">
            <v>2016</v>
          </cell>
          <cell r="AM476" t="str">
            <v>Rogen</v>
          </cell>
          <cell r="AO476" t="str">
            <v xml:space="preserve">Canadian - </v>
          </cell>
          <cell r="AP476" t="str">
            <v xml:space="preserve">PHB - </v>
          </cell>
          <cell r="AQ476">
            <v>3</v>
          </cell>
          <cell r="AR476" t="str">
            <v/>
          </cell>
          <cell r="AS476">
            <v>48</v>
          </cell>
          <cell r="AU476" t="str">
            <v>BAX06</v>
          </cell>
          <cell r="AV476" t="str">
            <v>AR63430</v>
          </cell>
          <cell r="AW476">
            <v>15</v>
          </cell>
          <cell r="AX476" t="str">
            <v>3# PR 1kV 3x50(50)mm²AL</v>
          </cell>
          <cell r="AY476">
            <v>0.27310000000000001</v>
          </cell>
          <cell r="BA476" t="str">
            <v>3# CA 2 AWG</v>
          </cell>
          <cell r="BB476">
            <v>6.0276671637180268</v>
          </cell>
        </row>
        <row r="477">
          <cell r="B477" t="str">
            <v>A017292644</v>
          </cell>
          <cell r="C477">
            <v>4558107</v>
          </cell>
          <cell r="D477" t="str">
            <v>CLAUDIO EDUARDO DE MELO FERRO</v>
          </cell>
          <cell r="E477">
            <v>5</v>
          </cell>
          <cell r="F477">
            <v>5</v>
          </cell>
          <cell r="G477">
            <v>42524</v>
          </cell>
          <cell r="H477" t="str">
            <v>JUN</v>
          </cell>
          <cell r="I477">
            <v>2016</v>
          </cell>
          <cell r="J477">
            <v>42549</v>
          </cell>
          <cell r="K477">
            <v>42549</v>
          </cell>
          <cell r="L477" t="str">
            <v>JUN</v>
          </cell>
          <cell r="M477">
            <v>2016</v>
          </cell>
          <cell r="N477" t="str">
            <v>-</v>
          </cell>
          <cell r="O477" t="str">
            <v>CONCLUÍDO</v>
          </cell>
          <cell r="P477">
            <v>3</v>
          </cell>
          <cell r="Q477">
            <v>14</v>
          </cell>
          <cell r="R477" t="str">
            <v>Mariana</v>
          </cell>
          <cell r="S477" t="str">
            <v>APROVADO</v>
          </cell>
          <cell r="T477">
            <v>42552</v>
          </cell>
          <cell r="U477" t="str">
            <v>JUL</v>
          </cell>
          <cell r="V477">
            <v>2016</v>
          </cell>
          <cell r="W477" t="str">
            <v>CABO FRIO</v>
          </cell>
          <cell r="X477" t="str">
            <v>NT-BR 010 R-1</v>
          </cell>
          <cell r="Y477" t="str">
            <v>MICRO</v>
          </cell>
          <cell r="Z477" t="str">
            <v>NÃO</v>
          </cell>
          <cell r="AA477" t="str">
            <v>BT - 3Ø</v>
          </cell>
          <cell r="AB477" t="str">
            <v>Residencial</v>
          </cell>
          <cell r="AC477" t="str">
            <v>ORDEM FINALIZADA</v>
          </cell>
          <cell r="AD477" t="str">
            <v>-22.868436</v>
          </cell>
          <cell r="AE477" t="str">
            <v>-42.033819</v>
          </cell>
          <cell r="AF477" t="str">
            <v>SIM</v>
          </cell>
          <cell r="AG477">
            <v>42646</v>
          </cell>
          <cell r="AJ477" t="str">
            <v>10/4/2016</v>
          </cell>
          <cell r="AK477" t="str">
            <v>ABR</v>
          </cell>
          <cell r="AL477">
            <v>2016</v>
          </cell>
          <cell r="AM477" t="str">
            <v>Ponto Engenharia</v>
          </cell>
          <cell r="AO477" t="str">
            <v>AVP-LUXOLAR - AVP-250P</v>
          </cell>
          <cell r="AP477" t="str">
            <v>ABB - PVI-6000-TL-OUTD</v>
          </cell>
          <cell r="AQ477">
            <v>2</v>
          </cell>
          <cell r="AR477" t="str">
            <v/>
          </cell>
          <cell r="AS477" t="str">
            <v>-</v>
          </cell>
          <cell r="AU477" t="str">
            <v>CAF09</v>
          </cell>
          <cell r="AV477" t="str">
            <v>CF44523</v>
          </cell>
          <cell r="AW477">
            <v>113</v>
          </cell>
          <cell r="AX477" t="str">
            <v>3# CU 70 mm² (CU 35 mm²)</v>
          </cell>
          <cell r="AY477">
            <v>0.4511</v>
          </cell>
          <cell r="BA477" t="str">
            <v>3# CU 35 mm²</v>
          </cell>
          <cell r="BB477">
            <v>2.4507719726438926</v>
          </cell>
        </row>
        <row r="478">
          <cell r="B478" t="str">
            <v>A017468683</v>
          </cell>
          <cell r="C478">
            <v>5726692</v>
          </cell>
          <cell r="D478" t="str">
            <v>RICARDO ALEXANDRE S DE A E OLIVEIRA</v>
          </cell>
          <cell r="E478">
            <v>4.16</v>
          </cell>
          <cell r="F478">
            <v>4.16</v>
          </cell>
          <cell r="G478">
            <v>42548</v>
          </cell>
          <cell r="H478" t="str">
            <v>JUN</v>
          </cell>
          <cell r="I478">
            <v>2016</v>
          </cell>
          <cell r="J478">
            <v>42549</v>
          </cell>
          <cell r="K478">
            <v>42549</v>
          </cell>
          <cell r="L478" t="str">
            <v>JUN</v>
          </cell>
          <cell r="M478">
            <v>2016</v>
          </cell>
          <cell r="N478" t="str">
            <v>-</v>
          </cell>
          <cell r="O478" t="str">
            <v>CONCLUÍDO</v>
          </cell>
          <cell r="P478">
            <v>14</v>
          </cell>
          <cell r="Q478">
            <v>14</v>
          </cell>
          <cell r="R478" t="str">
            <v>Mariana</v>
          </cell>
          <cell r="S478" t="str">
            <v>APROVADO</v>
          </cell>
          <cell r="T478">
            <v>42563</v>
          </cell>
          <cell r="U478" t="str">
            <v>JUL</v>
          </cell>
          <cell r="V478">
            <v>2016</v>
          </cell>
          <cell r="W478" t="str">
            <v>CABO FRIO</v>
          </cell>
          <cell r="X478" t="str">
            <v>NT-BR 010 R-1</v>
          </cell>
          <cell r="Y478" t="str">
            <v>MICRO</v>
          </cell>
          <cell r="Z478" t="str">
            <v>NÃO</v>
          </cell>
          <cell r="AA478" t="str">
            <v>BT - 2Ø</v>
          </cell>
          <cell r="AB478" t="str">
            <v>Residencial</v>
          </cell>
          <cell r="AC478" t="str">
            <v>ORDEM FINALIZADA</v>
          </cell>
          <cell r="AD478" t="str">
            <v>-22.489701</v>
          </cell>
          <cell r="AE478" t="str">
            <v>-41.903530</v>
          </cell>
          <cell r="AF478" t="str">
            <v>SIM</v>
          </cell>
          <cell r="AG478">
            <v>42608</v>
          </cell>
          <cell r="AH478" t="str">
            <v>AUTO</v>
          </cell>
          <cell r="AJ478" t="str">
            <v>29/08/2016</v>
          </cell>
          <cell r="AK478" t="str">
            <v>AGO</v>
          </cell>
          <cell r="AL478">
            <v>2016</v>
          </cell>
          <cell r="AM478" t="str">
            <v>Enel Soluções</v>
          </cell>
          <cell r="AO478" t="str">
            <v>Jinko - JKM265P-60</v>
          </cell>
          <cell r="AP478" t="str">
            <v>Fronius - Primo 4.0-1</v>
          </cell>
          <cell r="AQ478">
            <v>1</v>
          </cell>
          <cell r="AR478" t="str">
            <v/>
          </cell>
          <cell r="AS478">
            <v>63</v>
          </cell>
          <cell r="AU478" t="str">
            <v>RDO06</v>
          </cell>
          <cell r="AV478" t="str">
            <v>MC21390</v>
          </cell>
          <cell r="AW478">
            <v>75</v>
          </cell>
          <cell r="AX478" t="str">
            <v>3# PR 1kV 3x95(50)mm²AL</v>
          </cell>
          <cell r="AY478">
            <v>0.432</v>
          </cell>
          <cell r="BA478" t="str">
            <v>3# CU 35 mm²</v>
          </cell>
          <cell r="BB478">
            <v>12.88919065696885</v>
          </cell>
        </row>
        <row r="479">
          <cell r="B479" t="str">
            <v>A017464936</v>
          </cell>
          <cell r="C479">
            <v>4678848</v>
          </cell>
          <cell r="D479" t="str">
            <v>ROSIANA DA SILVA DITORE</v>
          </cell>
          <cell r="E479">
            <v>3.4449999999999998</v>
          </cell>
          <cell r="F479">
            <v>3.4449999999999998</v>
          </cell>
          <cell r="G479">
            <v>42548</v>
          </cell>
          <cell r="H479" t="str">
            <v>JUN</v>
          </cell>
          <cell r="I479">
            <v>2016</v>
          </cell>
          <cell r="J479">
            <v>42549</v>
          </cell>
          <cell r="K479">
            <v>42549</v>
          </cell>
          <cell r="L479" t="str">
            <v>JUN</v>
          </cell>
          <cell r="M479">
            <v>2016</v>
          </cell>
          <cell r="N479" t="str">
            <v>-</v>
          </cell>
          <cell r="O479" t="str">
            <v>CONCLUÍDO</v>
          </cell>
          <cell r="P479">
            <v>14</v>
          </cell>
          <cell r="Q479">
            <v>14</v>
          </cell>
          <cell r="R479" t="str">
            <v>Olney</v>
          </cell>
          <cell r="S479" t="str">
            <v>APROVADO</v>
          </cell>
          <cell r="T479">
            <v>42563</v>
          </cell>
          <cell r="U479" t="str">
            <v>JUL</v>
          </cell>
          <cell r="V479">
            <v>2016</v>
          </cell>
          <cell r="W479" t="str">
            <v>NITERÓI</v>
          </cell>
          <cell r="X479" t="str">
            <v>NT-BR 010 R-1</v>
          </cell>
          <cell r="Y479" t="str">
            <v>MICRO</v>
          </cell>
          <cell r="Z479" t="str">
            <v>NÃO</v>
          </cell>
          <cell r="AA479" t="str">
            <v>BT - 3Ø</v>
          </cell>
          <cell r="AB479" t="str">
            <v>Residencial</v>
          </cell>
          <cell r="AC479" t="str">
            <v>ORDEM FINALIZADA</v>
          </cell>
          <cell r="AD479" t="str">
            <v>-22.939616</v>
          </cell>
          <cell r="AE479" t="str">
            <v>-42.956233</v>
          </cell>
          <cell r="AF479" t="str">
            <v>SIM</v>
          </cell>
          <cell r="AG479">
            <v>42605</v>
          </cell>
          <cell r="AH479" t="str">
            <v>AUTO</v>
          </cell>
          <cell r="AJ479" t="str">
            <v>24/08/2016</v>
          </cell>
          <cell r="AK479" t="str">
            <v>AGO</v>
          </cell>
          <cell r="AL479">
            <v>2016</v>
          </cell>
          <cell r="AM479" t="str">
            <v>Solar Grid</v>
          </cell>
          <cell r="AO479" t="str">
            <v>Canadian Solar - CS6P-260P</v>
          </cell>
          <cell r="AP479" t="str">
            <v>ABB - PVI-3.0-TL-OUTD-S</v>
          </cell>
          <cell r="AQ479">
            <v>1</v>
          </cell>
          <cell r="AR479" t="str">
            <v/>
          </cell>
          <cell r="AS479">
            <v>58</v>
          </cell>
          <cell r="AU479" t="str">
            <v>INO03</v>
          </cell>
          <cell r="AV479" t="str">
            <v>N700510</v>
          </cell>
          <cell r="AW479">
            <v>30</v>
          </cell>
          <cell r="AX479" t="str">
            <v>3# PR 1kV 3x95(70)mm²AL</v>
          </cell>
          <cell r="AY479">
            <v>0.55400000000000005</v>
          </cell>
          <cell r="BA479" t="str">
            <v>3# CA 2 AWG</v>
          </cell>
          <cell r="BB479">
            <v>14.54</v>
          </cell>
        </row>
        <row r="480">
          <cell r="B480" t="str">
            <v>A017477600</v>
          </cell>
          <cell r="C480">
            <v>1419336</v>
          </cell>
          <cell r="D480" t="str">
            <v>CLAUDIA PINHEIRO CARDOSO PAIS</v>
          </cell>
          <cell r="E480">
            <v>18.809999999999999</v>
          </cell>
          <cell r="F480">
            <v>18.809999999999999</v>
          </cell>
          <cell r="G480">
            <v>42549</v>
          </cell>
          <cell r="H480" t="str">
            <v>JUN</v>
          </cell>
          <cell r="I480">
            <v>2016</v>
          </cell>
          <cell r="J480">
            <v>42550</v>
          </cell>
          <cell r="K480">
            <v>42550</v>
          </cell>
          <cell r="L480" t="str">
            <v>JUN</v>
          </cell>
          <cell r="M480">
            <v>2016</v>
          </cell>
          <cell r="N480" t="str">
            <v>-</v>
          </cell>
          <cell r="O480" t="str">
            <v>CONCLUÍDO</v>
          </cell>
          <cell r="P480">
            <v>15</v>
          </cell>
          <cell r="Q480">
            <v>15</v>
          </cell>
          <cell r="R480" t="str">
            <v>Mariana</v>
          </cell>
          <cell r="S480" t="str">
            <v>APROVADO</v>
          </cell>
          <cell r="T480">
            <v>42565</v>
          </cell>
          <cell r="U480" t="str">
            <v>JUL</v>
          </cell>
          <cell r="V480">
            <v>2016</v>
          </cell>
          <cell r="W480" t="str">
            <v>CABO FRIO</v>
          </cell>
          <cell r="X480" t="str">
            <v>NT-BR 010 R-1</v>
          </cell>
          <cell r="Y480" t="str">
            <v>MICRO</v>
          </cell>
          <cell r="Z480" t="str">
            <v>NÃO</v>
          </cell>
          <cell r="AA480" t="str">
            <v>BT - 3Ø</v>
          </cell>
          <cell r="AB480" t="str">
            <v>Comercial</v>
          </cell>
          <cell r="AC480" t="str">
            <v>ORDEM FINALIZADA</v>
          </cell>
          <cell r="AD480" t="str">
            <v>-22.968538</v>
          </cell>
          <cell r="AE480" t="str">
            <v xml:space="preserve">-42.024627 </v>
          </cell>
          <cell r="AF480" t="str">
            <v>SIM</v>
          </cell>
          <cell r="AG480">
            <v>42607</v>
          </cell>
          <cell r="AH480" t="str">
            <v>AUTO</v>
          </cell>
          <cell r="AJ480" t="str">
            <v>29/08/2016</v>
          </cell>
          <cell r="AK480" t="str">
            <v>AGO</v>
          </cell>
          <cell r="AL480">
            <v>2016</v>
          </cell>
          <cell r="AM480" t="str">
            <v>Solar Grid</v>
          </cell>
          <cell r="AO480" t="str">
            <v>Canadian - CS6P-265P</v>
          </cell>
          <cell r="AP480" t="str">
            <v>Fronius - Primo 8.2-1</v>
          </cell>
          <cell r="AQ480">
            <v>1</v>
          </cell>
          <cell r="AR480" t="str">
            <v/>
          </cell>
          <cell r="AS480">
            <v>62</v>
          </cell>
          <cell r="AU480" t="str">
            <v>ARC02</v>
          </cell>
          <cell r="AV480" t="str">
            <v>F631546</v>
          </cell>
          <cell r="AW480">
            <v>75</v>
          </cell>
          <cell r="AX480" t="str">
            <v>3# PR 1kV 3x95(70)mm²CU</v>
          </cell>
          <cell r="AY480">
            <v>0.14299999999999999</v>
          </cell>
          <cell r="BA480" t="str">
            <v>3# CU 35 mm²</v>
          </cell>
          <cell r="BB480">
            <v>1.52</v>
          </cell>
        </row>
        <row r="481">
          <cell r="B481">
            <v>10042824</v>
          </cell>
          <cell r="C481">
            <v>4237597</v>
          </cell>
          <cell r="D481" t="str">
            <v>MINIST DA EDUCAÇÃO - IFF</v>
          </cell>
          <cell r="E481">
            <v>67.2</v>
          </cell>
          <cell r="F481" t="str">
            <v>0</v>
          </cell>
          <cell r="G481">
            <v>42479</v>
          </cell>
          <cell r="H481" t="str">
            <v>ABR</v>
          </cell>
          <cell r="I481">
            <v>2016</v>
          </cell>
          <cell r="J481">
            <v>42551</v>
          </cell>
          <cell r="K481">
            <v>42551</v>
          </cell>
          <cell r="L481" t="str">
            <v>JUN</v>
          </cell>
          <cell r="M481">
            <v>2016</v>
          </cell>
          <cell r="N481" t="str">
            <v>-</v>
          </cell>
          <cell r="O481" t="str">
            <v>CONCLUÍDO</v>
          </cell>
          <cell r="P481">
            <v>7</v>
          </cell>
          <cell r="Q481">
            <v>24</v>
          </cell>
          <cell r="R481" t="str">
            <v>Olney</v>
          </cell>
          <cell r="S481" t="str">
            <v>REPROVADO</v>
          </cell>
          <cell r="T481">
            <v>42558</v>
          </cell>
          <cell r="U481" t="str">
            <v>JUL</v>
          </cell>
          <cell r="V481">
            <v>2016</v>
          </cell>
          <cell r="W481" t="str">
            <v>CABO FRIO</v>
          </cell>
          <cell r="X481" t="str">
            <v>NT-BR 010 R-1</v>
          </cell>
          <cell r="Y481" t="str">
            <v>MICRO</v>
          </cell>
          <cell r="Z481" t="str">
            <v>NÃO</v>
          </cell>
          <cell r="AA481" t="str">
            <v>BT - 3Ø</v>
          </cell>
          <cell r="AB481" t="str">
            <v>Poder Público</v>
          </cell>
          <cell r="AC481" t="str">
            <v>ORDEM FINALIZADA</v>
          </cell>
          <cell r="AD481" t="str">
            <v>-22.815611</v>
          </cell>
          <cell r="AE481" t="str">
            <v>-41.981094</v>
          </cell>
          <cell r="AF481" t="str">
            <v>NÃO</v>
          </cell>
          <cell r="AH481" t="str">
            <v>AUTO</v>
          </cell>
          <cell r="AJ481">
            <v>42619</v>
          </cell>
          <cell r="AK481" t="str">
            <v>SET</v>
          </cell>
          <cell r="AL481">
            <v>2016</v>
          </cell>
          <cell r="AM481" t="str">
            <v>Araxá</v>
          </cell>
          <cell r="AQ481">
            <v>2</v>
          </cell>
          <cell r="AR481" t="str">
            <v/>
          </cell>
          <cell r="AS481">
            <v>140</v>
          </cell>
          <cell r="AT481" t="str">
            <v>ART + Representante Legal</v>
          </cell>
          <cell r="AU481" t="str">
            <v>BUZ04</v>
          </cell>
          <cell r="AV481" t="str">
            <v>U06193</v>
          </cell>
          <cell r="AW481">
            <v>712.5</v>
          </cell>
          <cell r="AX481">
            <v>0</v>
          </cell>
          <cell r="AY481">
            <v>0</v>
          </cell>
          <cell r="BA481" t="str">
            <v>3# CU 35 mm²</v>
          </cell>
          <cell r="BB481">
            <v>13.648937330374796</v>
          </cell>
        </row>
        <row r="482">
          <cell r="B482" t="str">
            <v>A017502188</v>
          </cell>
          <cell r="C482">
            <v>1372919</v>
          </cell>
          <cell r="D482" t="str">
            <v>ROSILENE PEREIRA DOS SANTOS</v>
          </cell>
          <cell r="E482">
            <v>1.3</v>
          </cell>
          <cell r="F482">
            <v>1.3</v>
          </cell>
          <cell r="G482">
            <v>42552</v>
          </cell>
          <cell r="H482" t="str">
            <v>JUL</v>
          </cell>
          <cell r="I482">
            <v>2016</v>
          </cell>
          <cell r="J482">
            <v>42555</v>
          </cell>
          <cell r="K482">
            <v>42555</v>
          </cell>
          <cell r="L482" t="str">
            <v>JUL</v>
          </cell>
          <cell r="M482">
            <v>2016</v>
          </cell>
          <cell r="N482" t="str">
            <v>-</v>
          </cell>
          <cell r="O482" t="str">
            <v>CONCLUÍDO</v>
          </cell>
          <cell r="P482">
            <v>11</v>
          </cell>
          <cell r="Q482">
            <v>11</v>
          </cell>
          <cell r="R482" t="str">
            <v>Olney</v>
          </cell>
          <cell r="S482" t="str">
            <v>APROVADO</v>
          </cell>
          <cell r="T482">
            <v>42566</v>
          </cell>
          <cell r="U482" t="str">
            <v>JUL</v>
          </cell>
          <cell r="V482">
            <v>2016</v>
          </cell>
          <cell r="W482" t="str">
            <v>SÃO GONÇALO</v>
          </cell>
          <cell r="X482" t="str">
            <v>NT-BR 010 R-1</v>
          </cell>
          <cell r="Y482" t="str">
            <v>MICRO</v>
          </cell>
          <cell r="Z482" t="str">
            <v>NÃO</v>
          </cell>
          <cell r="AA482" t="str">
            <v>BT - 1Ø</v>
          </cell>
          <cell r="AB482" t="str">
            <v>Residencial</v>
          </cell>
          <cell r="AC482" t="str">
            <v>ORDEM FINALIZADA</v>
          </cell>
          <cell r="AD482" t="str">
            <v>-22.818194</v>
          </cell>
          <cell r="AE482" t="str">
            <v>-43.029778</v>
          </cell>
          <cell r="AF482" t="str">
            <v>SIM</v>
          </cell>
          <cell r="AG482">
            <v>42675</v>
          </cell>
          <cell r="AH482" t="str">
            <v>AUTO</v>
          </cell>
          <cell r="AJ482">
            <v>42685</v>
          </cell>
          <cell r="AK482" t="str">
            <v>NOV</v>
          </cell>
          <cell r="AL482">
            <v>2016</v>
          </cell>
          <cell r="AM482" t="str">
            <v>Enel Soluções</v>
          </cell>
          <cell r="AO482" t="str">
            <v>Jinko Solar - JKM260P-60</v>
          </cell>
          <cell r="AP482" t="str">
            <v>PHB - 1500-SS</v>
          </cell>
          <cell r="AQ482">
            <v>1</v>
          </cell>
          <cell r="AR482" t="str">
            <v/>
          </cell>
          <cell r="AS482">
            <v>133</v>
          </cell>
          <cell r="AU482" t="str">
            <v>ALC09</v>
          </cell>
          <cell r="AV482" t="str">
            <v>S202369</v>
          </cell>
          <cell r="AW482">
            <v>30</v>
          </cell>
          <cell r="AX482" t="str">
            <v>PR 1KV 3X95(50)MM²ALCPEXT</v>
          </cell>
          <cell r="AY482">
            <v>5.7000000000000002E-2</v>
          </cell>
          <cell r="BA482" t="str">
            <v>3# CA 2 AWG</v>
          </cell>
          <cell r="BB482">
            <v>2.82</v>
          </cell>
        </row>
        <row r="483">
          <cell r="B483" t="str">
            <v>A017502276</v>
          </cell>
          <cell r="C483">
            <v>4328135</v>
          </cell>
          <cell r="D483" t="str">
            <v>SOLANGE SABINO CARDOSO</v>
          </cell>
          <cell r="E483">
            <v>1.3</v>
          </cell>
          <cell r="F483">
            <v>1.3</v>
          </cell>
          <cell r="G483">
            <v>42552</v>
          </cell>
          <cell r="H483" t="str">
            <v>JUL</v>
          </cell>
          <cell r="I483">
            <v>2016</v>
          </cell>
          <cell r="J483">
            <v>42555</v>
          </cell>
          <cell r="K483">
            <v>42555</v>
          </cell>
          <cell r="L483" t="str">
            <v>JUL</v>
          </cell>
          <cell r="M483">
            <v>2016</v>
          </cell>
          <cell r="N483" t="str">
            <v>-</v>
          </cell>
          <cell r="O483" t="str">
            <v>CONCLUÍDO</v>
          </cell>
          <cell r="P483">
            <v>14</v>
          </cell>
          <cell r="Q483">
            <v>14</v>
          </cell>
          <cell r="R483" t="str">
            <v>Mariana</v>
          </cell>
          <cell r="S483" t="str">
            <v>APROVADO</v>
          </cell>
          <cell r="T483">
            <v>42569</v>
          </cell>
          <cell r="U483" t="str">
            <v>JUL</v>
          </cell>
          <cell r="V483">
            <v>2016</v>
          </cell>
          <cell r="W483" t="str">
            <v>SÃO GONÇALO</v>
          </cell>
          <cell r="X483" t="str">
            <v>NT-BR 010 R-1</v>
          </cell>
          <cell r="Y483" t="str">
            <v>MICRO</v>
          </cell>
          <cell r="Z483" t="str">
            <v>NÃO</v>
          </cell>
          <cell r="AA483" t="str">
            <v>BT - 1Ø</v>
          </cell>
          <cell r="AB483" t="str">
            <v>Residencial</v>
          </cell>
          <cell r="AC483" t="str">
            <v>ORDEM FINALIZADA</v>
          </cell>
          <cell r="AD483" t="str">
            <v>-22.813222</v>
          </cell>
          <cell r="AE483" t="str">
            <v>-42.961722</v>
          </cell>
          <cell r="AF483" t="str">
            <v>SIM</v>
          </cell>
          <cell r="AG483">
            <v>42675</v>
          </cell>
          <cell r="AH483" t="str">
            <v>AUTO</v>
          </cell>
          <cell r="AJ483">
            <v>42690</v>
          </cell>
          <cell r="AK483" t="str">
            <v>NOV</v>
          </cell>
          <cell r="AL483">
            <v>2016</v>
          </cell>
          <cell r="AM483" t="str">
            <v>Enel Soluções</v>
          </cell>
          <cell r="AO483" t="str">
            <v>Jinko Solar - JKM260P-60</v>
          </cell>
          <cell r="AP483" t="str">
            <v>PHB - 1500-SS</v>
          </cell>
          <cell r="AQ483">
            <v>1</v>
          </cell>
          <cell r="AR483" t="str">
            <v/>
          </cell>
          <cell r="AS483">
            <v>138</v>
          </cell>
          <cell r="AU483" t="str">
            <v>GXD04</v>
          </cell>
          <cell r="AV483" t="str">
            <v>SG92485</v>
          </cell>
          <cell r="AW483">
            <v>45</v>
          </cell>
          <cell r="AX483" t="str">
            <v>3# CU-ISOL 1,5 mm²</v>
          </cell>
          <cell r="AY483">
            <v>0.19109999999999999</v>
          </cell>
          <cell r="BA483" t="str">
            <v>3# CA 2 AWG</v>
          </cell>
          <cell r="BB483">
            <v>24.888083855566705</v>
          </cell>
        </row>
        <row r="484">
          <cell r="B484" t="str">
            <v>A017502257</v>
          </cell>
          <cell r="C484">
            <v>4244581</v>
          </cell>
          <cell r="D484" t="str">
            <v>EVELIN THOMAZ ABRANTES</v>
          </cell>
          <cell r="E484">
            <v>1.3</v>
          </cell>
          <cell r="F484" t="str">
            <v>0</v>
          </cell>
          <cell r="G484">
            <v>42552</v>
          </cell>
          <cell r="H484" t="str">
            <v>JUL</v>
          </cell>
          <cell r="I484">
            <v>2016</v>
          </cell>
          <cell r="J484">
            <v>42555</v>
          </cell>
          <cell r="K484">
            <v>42555</v>
          </cell>
          <cell r="L484" t="str">
            <v>JUL</v>
          </cell>
          <cell r="M484">
            <v>2016</v>
          </cell>
          <cell r="N484" t="str">
            <v>-</v>
          </cell>
          <cell r="O484" t="str">
            <v>CONCLUÍDO</v>
          </cell>
          <cell r="P484">
            <v>15</v>
          </cell>
          <cell r="Q484">
            <v>15</v>
          </cell>
          <cell r="R484" t="str">
            <v>Olney</v>
          </cell>
          <cell r="S484" t="str">
            <v>REPROVADO</v>
          </cell>
          <cell r="T484">
            <v>42570</v>
          </cell>
          <cell r="U484" t="str">
            <v>JUL</v>
          </cell>
          <cell r="V484">
            <v>2016</v>
          </cell>
          <cell r="W484" t="str">
            <v>SÃO GONÇALO</v>
          </cell>
          <cell r="X484" t="str">
            <v>NT-BR 010 R-1</v>
          </cell>
          <cell r="Y484" t="str">
            <v>MICRO</v>
          </cell>
          <cell r="Z484" t="str">
            <v>NÃO</v>
          </cell>
          <cell r="AA484" t="str">
            <v>BT - 1Ø</v>
          </cell>
          <cell r="AB484" t="str">
            <v>Residencial</v>
          </cell>
          <cell r="AC484" t="str">
            <v>ORDEM FINALIZADA</v>
          </cell>
          <cell r="AD484" t="str">
            <v>-22.801061</v>
          </cell>
          <cell r="AE484" t="str">
            <v>-43.025152</v>
          </cell>
          <cell r="AF484" t="str">
            <v>NÃO</v>
          </cell>
          <cell r="AH484" t="str">
            <v>AUTO</v>
          </cell>
          <cell r="AJ484">
            <v>42685</v>
          </cell>
          <cell r="AK484" t="str">
            <v>NOV</v>
          </cell>
          <cell r="AL484">
            <v>2016</v>
          </cell>
          <cell r="AM484" t="str">
            <v>Enel Soluções</v>
          </cell>
          <cell r="AN484" t="str">
            <v>procuração</v>
          </cell>
          <cell r="AO484" t="str">
            <v>Jinko Solar - JKM260P-60</v>
          </cell>
          <cell r="AP484" t="str">
            <v>PHB - 1500-SS</v>
          </cell>
          <cell r="AQ484">
            <v>1</v>
          </cell>
          <cell r="AR484" t="str">
            <v/>
          </cell>
          <cell r="AS484">
            <v>133</v>
          </cell>
          <cell r="AT484" t="str">
            <v>Representante Legal</v>
          </cell>
          <cell r="AU484" t="str">
            <v>PDR09</v>
          </cell>
          <cell r="AV484" t="str">
            <v>S251658</v>
          </cell>
          <cell r="AW484">
            <v>75</v>
          </cell>
          <cell r="AX484" t="str">
            <v>3# PR 1kV 3x95(50)mm²AL</v>
          </cell>
          <cell r="AY484">
            <v>0.19309999999999999</v>
          </cell>
          <cell r="BA484" t="str">
            <v>3# CA 2 AWG</v>
          </cell>
          <cell r="BB484">
            <v>1.17</v>
          </cell>
        </row>
        <row r="485">
          <cell r="B485" t="str">
            <v>A017502299</v>
          </cell>
          <cell r="C485">
            <v>115815</v>
          </cell>
          <cell r="D485" t="str">
            <v>ARY ONOFRE DE SIQUEIRA</v>
          </cell>
          <cell r="E485">
            <v>1.3</v>
          </cell>
          <cell r="F485" t="str">
            <v>0</v>
          </cell>
          <cell r="G485">
            <v>42552</v>
          </cell>
          <cell r="H485" t="str">
            <v>JUL</v>
          </cell>
          <cell r="I485">
            <v>2016</v>
          </cell>
          <cell r="J485">
            <v>42555</v>
          </cell>
          <cell r="K485">
            <v>42555</v>
          </cell>
          <cell r="L485" t="str">
            <v>JUL</v>
          </cell>
          <cell r="M485">
            <v>2016</v>
          </cell>
          <cell r="N485" t="str">
            <v>-</v>
          </cell>
          <cell r="O485" t="str">
            <v>CONCLUÍDO</v>
          </cell>
          <cell r="P485">
            <v>15</v>
          </cell>
          <cell r="Q485">
            <v>15</v>
          </cell>
          <cell r="R485" t="str">
            <v>Olney</v>
          </cell>
          <cell r="S485" t="str">
            <v>REPROVADO</v>
          </cell>
          <cell r="T485">
            <v>42570</v>
          </cell>
          <cell r="U485" t="str">
            <v>JUL</v>
          </cell>
          <cell r="V485">
            <v>2016</v>
          </cell>
          <cell r="W485" t="str">
            <v>SÃO GONÇALO</v>
          </cell>
          <cell r="X485" t="str">
            <v>NT-BR 010 R-1</v>
          </cell>
          <cell r="Y485" t="str">
            <v>MICRO</v>
          </cell>
          <cell r="Z485" t="str">
            <v>NÃO</v>
          </cell>
          <cell r="AA485" t="str">
            <v>BT - 1Ø</v>
          </cell>
          <cell r="AB485" t="str">
            <v>Residencial</v>
          </cell>
          <cell r="AC485" t="str">
            <v>ORDEM FINALIZADA</v>
          </cell>
          <cell r="AD485" t="str">
            <v>-22.842058</v>
          </cell>
          <cell r="AE485" t="str">
            <v>-43.010594</v>
          </cell>
          <cell r="AF485" t="str">
            <v>NÃO</v>
          </cell>
          <cell r="AH485" t="str">
            <v>AUTO</v>
          </cell>
          <cell r="AJ485">
            <v>42685</v>
          </cell>
          <cell r="AK485" t="str">
            <v>NOV</v>
          </cell>
          <cell r="AL485">
            <v>2016</v>
          </cell>
          <cell r="AM485" t="str">
            <v>Enel Soluções</v>
          </cell>
          <cell r="AN485" t="str">
            <v>procuração</v>
          </cell>
          <cell r="AO485" t="str">
            <v>Jinko Solar - JKM260P-60</v>
          </cell>
          <cell r="AP485" t="str">
            <v>PHB - 1500-SS</v>
          </cell>
          <cell r="AQ485">
            <v>1</v>
          </cell>
          <cell r="AR485" t="str">
            <v/>
          </cell>
          <cell r="AS485">
            <v>133</v>
          </cell>
          <cell r="AT485" t="str">
            <v>Representante Legal</v>
          </cell>
          <cell r="AU485" t="str">
            <v>ARS11</v>
          </cell>
          <cell r="AV485" t="str">
            <v>SG92874</v>
          </cell>
          <cell r="AW485">
            <v>75</v>
          </cell>
          <cell r="AX485" t="str">
            <v>3# PR 1kV 3x50(50)mm²AL</v>
          </cell>
          <cell r="AY485">
            <v>0.317</v>
          </cell>
          <cell r="BA485" t="str">
            <v>3# CA 2 AWG</v>
          </cell>
          <cell r="BB485">
            <v>6.7290095385869835</v>
          </cell>
        </row>
        <row r="486">
          <cell r="B486" t="str">
            <v>A017502310</v>
          </cell>
          <cell r="C486">
            <v>2440785</v>
          </cell>
          <cell r="D486" t="str">
            <v>CELESTINA DALVA GIANNERINI</v>
          </cell>
          <cell r="E486">
            <v>1.3</v>
          </cell>
          <cell r="F486" t="str">
            <v>0</v>
          </cell>
          <cell r="G486">
            <v>42552</v>
          </cell>
          <cell r="H486" t="str">
            <v>JUL</v>
          </cell>
          <cell r="I486">
            <v>2016</v>
          </cell>
          <cell r="J486">
            <v>42555</v>
          </cell>
          <cell r="K486">
            <v>42555</v>
          </cell>
          <cell r="L486" t="str">
            <v>JUL</v>
          </cell>
          <cell r="M486">
            <v>2016</v>
          </cell>
          <cell r="N486" t="str">
            <v>-</v>
          </cell>
          <cell r="O486" t="str">
            <v>CONCLUÍDO</v>
          </cell>
          <cell r="P486">
            <v>15</v>
          </cell>
          <cell r="Q486">
            <v>15</v>
          </cell>
          <cell r="R486" t="str">
            <v>Olney</v>
          </cell>
          <cell r="S486" t="str">
            <v>REPROVADO</v>
          </cell>
          <cell r="T486">
            <v>42570</v>
          </cell>
          <cell r="U486" t="str">
            <v>JUL</v>
          </cell>
          <cell r="V486">
            <v>2016</v>
          </cell>
          <cell r="W486" t="str">
            <v>SÃO GONÇALO</v>
          </cell>
          <cell r="X486" t="str">
            <v>NT-BR 010 R-1</v>
          </cell>
          <cell r="Y486" t="str">
            <v>MICRO</v>
          </cell>
          <cell r="Z486" t="str">
            <v>NÃO</v>
          </cell>
          <cell r="AA486" t="str">
            <v>BT - 1Ø</v>
          </cell>
          <cell r="AB486" t="str">
            <v>Residencial</v>
          </cell>
          <cell r="AC486" t="str">
            <v>ORDEM FINALIZADA</v>
          </cell>
          <cell r="AD486" t="str">
            <v>-22.808147</v>
          </cell>
          <cell r="AE486" t="str">
            <v>-43.041726</v>
          </cell>
          <cell r="AF486" t="str">
            <v>NÃO</v>
          </cell>
          <cell r="AH486" t="str">
            <v>AUTO</v>
          </cell>
          <cell r="AJ486" t="str">
            <v>31/10/2016</v>
          </cell>
          <cell r="AK486" t="str">
            <v>OUT</v>
          </cell>
          <cell r="AL486">
            <v>2016</v>
          </cell>
          <cell r="AM486" t="str">
            <v>Enel Soluções</v>
          </cell>
          <cell r="AO486" t="str">
            <v>Jinko Solar - JKM260P-60</v>
          </cell>
          <cell r="AP486" t="str">
            <v>PHB - 1500-SS</v>
          </cell>
          <cell r="AQ486">
            <v>1</v>
          </cell>
          <cell r="AR486" t="str">
            <v/>
          </cell>
          <cell r="AS486">
            <v>122</v>
          </cell>
          <cell r="AT486" t="str">
            <v>Representante Legal</v>
          </cell>
          <cell r="AU486" t="str">
            <v>PDR05</v>
          </cell>
          <cell r="AV486" t="str">
            <v>S250762</v>
          </cell>
          <cell r="AW486">
            <v>30</v>
          </cell>
          <cell r="AX486" t="str">
            <v>3# PR 1kV 3x50(50)mm²AL</v>
          </cell>
          <cell r="AY486">
            <v>6.6000000000000003E-2</v>
          </cell>
          <cell r="BA486" t="str">
            <v>3# CA 2 AWG</v>
          </cell>
          <cell r="BB486">
            <v>2.56</v>
          </cell>
        </row>
        <row r="487">
          <cell r="B487" t="str">
            <v>A017502611</v>
          </cell>
          <cell r="C487">
            <v>3120400</v>
          </cell>
          <cell r="D487" t="str">
            <v>VANUSA ROCHA DOS SANTOS</v>
          </cell>
          <cell r="E487">
            <v>1.3</v>
          </cell>
          <cell r="F487">
            <v>1.3</v>
          </cell>
          <cell r="G487">
            <v>42552</v>
          </cell>
          <cell r="H487" t="str">
            <v>JUL</v>
          </cell>
          <cell r="I487">
            <v>2016</v>
          </cell>
          <cell r="J487">
            <v>42555</v>
          </cell>
          <cell r="K487">
            <v>42555</v>
          </cell>
          <cell r="L487" t="str">
            <v>JUL</v>
          </cell>
          <cell r="M487">
            <v>2016</v>
          </cell>
          <cell r="N487" t="str">
            <v>-</v>
          </cell>
          <cell r="O487" t="str">
            <v>CONCLUÍDO</v>
          </cell>
          <cell r="P487">
            <v>16</v>
          </cell>
          <cell r="Q487">
            <v>16</v>
          </cell>
          <cell r="R487" t="str">
            <v>Olney</v>
          </cell>
          <cell r="S487" t="str">
            <v>APROVADO</v>
          </cell>
          <cell r="T487">
            <v>42571</v>
          </cell>
          <cell r="U487" t="str">
            <v>JUL</v>
          </cell>
          <cell r="V487">
            <v>2016</v>
          </cell>
          <cell r="W487" t="str">
            <v>SÃO GONÇALO</v>
          </cell>
          <cell r="X487" t="str">
            <v>NT-BR 010 R-1</v>
          </cell>
          <cell r="Y487" t="str">
            <v>MICRO</v>
          </cell>
          <cell r="Z487" t="str">
            <v>NÃO</v>
          </cell>
          <cell r="AA487" t="str">
            <v>BT - 1Ø</v>
          </cell>
          <cell r="AB487" t="str">
            <v>Residencial</v>
          </cell>
          <cell r="AC487" t="str">
            <v>ORDEM FINALIZADA</v>
          </cell>
          <cell r="AD487" t="str">
            <v>-22.857276</v>
          </cell>
          <cell r="AE487" t="str">
            <v>-43.003742</v>
          </cell>
          <cell r="AF487" t="str">
            <v>SIM</v>
          </cell>
          <cell r="AG487">
            <v>42675</v>
          </cell>
          <cell r="AH487" t="str">
            <v>AUTO</v>
          </cell>
          <cell r="AJ487">
            <v>42685</v>
          </cell>
          <cell r="AK487" t="str">
            <v>NOV</v>
          </cell>
          <cell r="AL487">
            <v>2016</v>
          </cell>
          <cell r="AM487" t="str">
            <v>Enel Soluções</v>
          </cell>
          <cell r="AO487" t="str">
            <v>Jinko Solar - JKM260P-60</v>
          </cell>
          <cell r="AP487" t="str">
            <v>PHB - 1500-SS</v>
          </cell>
          <cell r="AQ487">
            <v>1</v>
          </cell>
          <cell r="AR487" t="str">
            <v/>
          </cell>
          <cell r="AS487">
            <v>133</v>
          </cell>
          <cell r="AU487" t="str">
            <v>ARS06</v>
          </cell>
          <cell r="AV487" t="str">
            <v>SG96007</v>
          </cell>
          <cell r="AW487">
            <v>75</v>
          </cell>
          <cell r="AX487" t="str">
            <v>3# BT SDE</v>
          </cell>
          <cell r="AY487">
            <v>0.372</v>
          </cell>
          <cell r="BA487" t="str">
            <v>3# CA 2 AWG</v>
          </cell>
          <cell r="BB487">
            <v>3.5</v>
          </cell>
        </row>
        <row r="488">
          <cell r="B488" t="str">
            <v>A017502672</v>
          </cell>
          <cell r="C488">
            <v>941235</v>
          </cell>
          <cell r="D488" t="str">
            <v>JOSE GOMES DA SILVA</v>
          </cell>
          <cell r="E488">
            <v>1.3</v>
          </cell>
          <cell r="F488" t="str">
            <v>0</v>
          </cell>
          <cell r="G488">
            <v>42552</v>
          </cell>
          <cell r="H488" t="str">
            <v>JUL</v>
          </cell>
          <cell r="I488">
            <v>2016</v>
          </cell>
          <cell r="J488">
            <v>42555</v>
          </cell>
          <cell r="K488">
            <v>42555</v>
          </cell>
          <cell r="L488" t="str">
            <v>JUL</v>
          </cell>
          <cell r="M488">
            <v>2016</v>
          </cell>
          <cell r="N488" t="str">
            <v>-</v>
          </cell>
          <cell r="O488" t="str">
            <v>CONCLUÍDO</v>
          </cell>
          <cell r="P488">
            <v>16</v>
          </cell>
          <cell r="Q488">
            <v>16</v>
          </cell>
          <cell r="R488" t="str">
            <v>Olney</v>
          </cell>
          <cell r="S488" t="str">
            <v>REPROVADO</v>
          </cell>
          <cell r="T488">
            <v>42571</v>
          </cell>
          <cell r="U488" t="str">
            <v>JUL</v>
          </cell>
          <cell r="V488">
            <v>2016</v>
          </cell>
          <cell r="W488" t="str">
            <v>SÃO GONÇALO</v>
          </cell>
          <cell r="X488" t="str">
            <v>NT-BR 010 R-1</v>
          </cell>
          <cell r="Y488" t="str">
            <v>MICRO</v>
          </cell>
          <cell r="Z488" t="str">
            <v>NÃO</v>
          </cell>
          <cell r="AA488" t="str">
            <v>BT - 1Ø</v>
          </cell>
          <cell r="AB488" t="str">
            <v>Residencial</v>
          </cell>
          <cell r="AC488" t="str">
            <v>ORDEM FINALIZADA</v>
          </cell>
          <cell r="AD488" t="str">
            <v>-22.801504</v>
          </cell>
          <cell r="AE488" t="str">
            <v>-43.037963</v>
          </cell>
          <cell r="AF488" t="str">
            <v>NÃO</v>
          </cell>
          <cell r="AH488" t="str">
            <v>AUTO</v>
          </cell>
          <cell r="AJ488">
            <v>42697</v>
          </cell>
          <cell r="AK488" t="str">
            <v>NOV</v>
          </cell>
          <cell r="AL488">
            <v>2016</v>
          </cell>
          <cell r="AM488" t="str">
            <v>Enel Soluções</v>
          </cell>
          <cell r="AO488" t="str">
            <v>Jinko Solar - JKM260P-60</v>
          </cell>
          <cell r="AP488" t="str">
            <v>PHB - 1500-SS</v>
          </cell>
          <cell r="AQ488">
            <v>1</v>
          </cell>
          <cell r="AR488" t="str">
            <v/>
          </cell>
          <cell r="AS488">
            <v>145</v>
          </cell>
          <cell r="AT488" t="str">
            <v>Representante Legal</v>
          </cell>
          <cell r="AU488" t="str">
            <v>PDR05</v>
          </cell>
          <cell r="AV488" t="str">
            <v>S251201</v>
          </cell>
          <cell r="AW488">
            <v>45</v>
          </cell>
          <cell r="AX488" t="str">
            <v>3# PR 1kV 3x50(50)mm²AL</v>
          </cell>
          <cell r="AY488">
            <v>0.153</v>
          </cell>
          <cell r="BA488" t="str">
            <v>3# CA 2 AWG</v>
          </cell>
          <cell r="BB488">
            <v>2.56</v>
          </cell>
        </row>
        <row r="489">
          <cell r="B489" t="str">
            <v>A017501992</v>
          </cell>
          <cell r="C489">
            <v>5195057</v>
          </cell>
          <cell r="D489" t="str">
            <v>ALOISIO MENEZES MENDES CASAES</v>
          </cell>
          <cell r="E489">
            <v>1.3</v>
          </cell>
          <cell r="F489">
            <v>1.3</v>
          </cell>
          <cell r="G489">
            <v>42552</v>
          </cell>
          <cell r="H489" t="str">
            <v>JUL</v>
          </cell>
          <cell r="I489">
            <v>2016</v>
          </cell>
          <cell r="J489">
            <v>42555</v>
          </cell>
          <cell r="K489">
            <v>42555</v>
          </cell>
          <cell r="L489" t="str">
            <v>JUL</v>
          </cell>
          <cell r="M489">
            <v>2016</v>
          </cell>
          <cell r="N489" t="str">
            <v>-</v>
          </cell>
          <cell r="O489" t="str">
            <v>CONCLUÍDO</v>
          </cell>
          <cell r="P489">
            <v>16</v>
          </cell>
          <cell r="Q489">
            <v>16</v>
          </cell>
          <cell r="R489" t="str">
            <v>Olney</v>
          </cell>
          <cell r="S489" t="str">
            <v>APROVADO</v>
          </cell>
          <cell r="T489">
            <v>42571</v>
          </cell>
          <cell r="U489" t="str">
            <v>JUL</v>
          </cell>
          <cell r="V489">
            <v>2016</v>
          </cell>
          <cell r="W489" t="str">
            <v>SÃO GONÇALO</v>
          </cell>
          <cell r="X489" t="str">
            <v>NT-BR 010 R-1</v>
          </cell>
          <cell r="Y489" t="str">
            <v>MICRO</v>
          </cell>
          <cell r="Z489" t="str">
            <v>NÃO</v>
          </cell>
          <cell r="AA489" t="str">
            <v>BT - 3Ø</v>
          </cell>
          <cell r="AB489" t="str">
            <v>Residencial</v>
          </cell>
          <cell r="AC489" t="str">
            <v>ORDEM FINALIZADA</v>
          </cell>
          <cell r="AD489" t="str">
            <v>-22.801388</v>
          </cell>
          <cell r="AE489" t="str">
            <v>-43.029030</v>
          </cell>
          <cell r="AF489" t="str">
            <v>SIM</v>
          </cell>
          <cell r="AG489">
            <v>42670</v>
          </cell>
          <cell r="AH489" t="str">
            <v>AUTO</v>
          </cell>
          <cell r="AJ489" t="str">
            <v>28/10/2016</v>
          </cell>
          <cell r="AK489" t="str">
            <v>OUT</v>
          </cell>
          <cell r="AL489">
            <v>2016</v>
          </cell>
          <cell r="AM489" t="str">
            <v>Enel Soluções</v>
          </cell>
          <cell r="AO489" t="str">
            <v>Jinko Solar - JKM260P-60</v>
          </cell>
          <cell r="AP489" t="str">
            <v>PHB - PHB1500-SS</v>
          </cell>
          <cell r="AQ489">
            <v>1</v>
          </cell>
          <cell r="AR489" t="str">
            <v/>
          </cell>
          <cell r="AS489">
            <v>119</v>
          </cell>
          <cell r="AU489" t="str">
            <v>PDR07</v>
          </cell>
          <cell r="AV489" t="str">
            <v>S251494</v>
          </cell>
          <cell r="AW489">
            <v>45</v>
          </cell>
          <cell r="AX489" t="str">
            <v>3# PR 1kV 3x95(50)mm²AL</v>
          </cell>
          <cell r="AY489">
            <v>0.21199999999999999</v>
          </cell>
          <cell r="BA489" t="str">
            <v>3# CA 2 AWG</v>
          </cell>
          <cell r="BB489">
            <v>1.76</v>
          </cell>
        </row>
        <row r="490">
          <cell r="B490" t="str">
            <v>A017502031</v>
          </cell>
          <cell r="C490">
            <v>533522</v>
          </cell>
          <cell r="D490" t="str">
            <v>ARMANDO DE ALMEIDA RODRIGUES</v>
          </cell>
          <cell r="E490">
            <v>1.3</v>
          </cell>
          <cell r="F490">
            <v>1.3</v>
          </cell>
          <cell r="G490">
            <v>42552</v>
          </cell>
          <cell r="H490" t="str">
            <v>JUL</v>
          </cell>
          <cell r="I490">
            <v>2016</v>
          </cell>
          <cell r="J490">
            <v>42555</v>
          </cell>
          <cell r="K490">
            <v>42555</v>
          </cell>
          <cell r="L490" t="str">
            <v>JUL</v>
          </cell>
          <cell r="M490">
            <v>2016</v>
          </cell>
          <cell r="N490" t="str">
            <v>-</v>
          </cell>
          <cell r="O490" t="str">
            <v>CONCLUÍDO</v>
          </cell>
          <cell r="P490">
            <v>17</v>
          </cell>
          <cell r="Q490">
            <v>17</v>
          </cell>
          <cell r="R490" t="str">
            <v>Olney</v>
          </cell>
          <cell r="S490" t="str">
            <v>APROVADO</v>
          </cell>
          <cell r="T490">
            <v>42572</v>
          </cell>
          <cell r="U490" t="str">
            <v>JUL</v>
          </cell>
          <cell r="V490">
            <v>2016</v>
          </cell>
          <cell r="W490" t="str">
            <v>SÃO GONÇALO</v>
          </cell>
          <cell r="X490" t="str">
            <v>NT-BR 010 R-1</v>
          </cell>
          <cell r="Y490" t="str">
            <v>MICRO</v>
          </cell>
          <cell r="Z490" t="str">
            <v>NÃO</v>
          </cell>
          <cell r="AA490" t="str">
            <v>BT - 3Ø</v>
          </cell>
          <cell r="AB490" t="str">
            <v>Residencial</v>
          </cell>
          <cell r="AC490" t="str">
            <v>ORDEM FINALIZADA</v>
          </cell>
          <cell r="AD490" t="str">
            <v>-22.858808</v>
          </cell>
          <cell r="AE490" t="str">
            <v>-43.099128</v>
          </cell>
          <cell r="AF490" t="str">
            <v>SIM</v>
          </cell>
          <cell r="AG490">
            <v>42696</v>
          </cell>
          <cell r="AH490" t="str">
            <v>AUTO</v>
          </cell>
          <cell r="AJ490">
            <v>42697</v>
          </cell>
          <cell r="AK490" t="str">
            <v>NOV</v>
          </cell>
          <cell r="AL490">
            <v>2016</v>
          </cell>
          <cell r="AM490" t="str">
            <v>Enel Soluções</v>
          </cell>
          <cell r="AO490" t="str">
            <v>Jinko Solar - JKM260P-60</v>
          </cell>
          <cell r="AP490" t="str">
            <v>PHB - 1500-SS</v>
          </cell>
          <cell r="AQ490">
            <v>1</v>
          </cell>
          <cell r="AR490" t="str">
            <v/>
          </cell>
          <cell r="AS490">
            <v>145</v>
          </cell>
          <cell r="AU490" t="str">
            <v>NVS05</v>
          </cell>
          <cell r="AV490" t="str">
            <v>N241487</v>
          </cell>
          <cell r="AW490">
            <v>75</v>
          </cell>
          <cell r="AX490" t="str">
            <v>3# PR 1kV 3x95(50)mm²AL</v>
          </cell>
          <cell r="AY490">
            <v>8.6099999999999996E-2</v>
          </cell>
          <cell r="BA490" t="str">
            <v>3# CA 336,4 MCM</v>
          </cell>
          <cell r="BB490">
            <v>0.39</v>
          </cell>
        </row>
        <row r="491">
          <cell r="B491" t="str">
            <v>A017502091</v>
          </cell>
          <cell r="C491">
            <v>5306197</v>
          </cell>
          <cell r="D491" t="str">
            <v>CINTHIA VIEIRA DE ALMEIDA</v>
          </cell>
          <cell r="E491">
            <v>1.3</v>
          </cell>
          <cell r="F491">
            <v>1.3</v>
          </cell>
          <cell r="G491">
            <v>42552</v>
          </cell>
          <cell r="H491" t="str">
            <v>JUL</v>
          </cell>
          <cell r="I491">
            <v>2016</v>
          </cell>
          <cell r="J491">
            <v>42555</v>
          </cell>
          <cell r="K491">
            <v>42555</v>
          </cell>
          <cell r="L491" t="str">
            <v>JUL</v>
          </cell>
          <cell r="M491">
            <v>2016</v>
          </cell>
          <cell r="N491" t="str">
            <v>-</v>
          </cell>
          <cell r="O491" t="str">
            <v>CONCLUÍDO</v>
          </cell>
          <cell r="P491">
            <v>17</v>
          </cell>
          <cell r="Q491">
            <v>17</v>
          </cell>
          <cell r="R491" t="str">
            <v>Olney</v>
          </cell>
          <cell r="S491" t="str">
            <v>APROVADO</v>
          </cell>
          <cell r="T491">
            <v>42572</v>
          </cell>
          <cell r="U491" t="str">
            <v>JUL</v>
          </cell>
          <cell r="V491">
            <v>2016</v>
          </cell>
          <cell r="W491" t="str">
            <v>SÃO GONÇALO</v>
          </cell>
          <cell r="X491" t="str">
            <v>NT-BR 010 R-1</v>
          </cell>
          <cell r="Y491" t="str">
            <v>MICRO</v>
          </cell>
          <cell r="Z491" t="str">
            <v>NÃO</v>
          </cell>
          <cell r="AA491" t="str">
            <v>BT - 2Ø</v>
          </cell>
          <cell r="AB491" t="str">
            <v>Residencial</v>
          </cell>
          <cell r="AC491" t="str">
            <v>ORDEM FINALIZADA</v>
          </cell>
          <cell r="AD491" t="str">
            <v>-22.830038</v>
          </cell>
          <cell r="AE491" t="str">
            <v>-43.037469</v>
          </cell>
          <cell r="AF491" t="str">
            <v>SIM</v>
          </cell>
          <cell r="AG491">
            <v>42684</v>
          </cell>
          <cell r="AH491" t="str">
            <v>AUTO</v>
          </cell>
          <cell r="AJ491">
            <v>42684</v>
          </cell>
          <cell r="AK491" t="str">
            <v>NOV</v>
          </cell>
          <cell r="AL491">
            <v>2016</v>
          </cell>
          <cell r="AM491" t="str">
            <v>Enel Soluções</v>
          </cell>
          <cell r="AO491" t="str">
            <v>Jinko Solar - JKM260P-60</v>
          </cell>
          <cell r="AP491" t="str">
            <v>PHB - 1500-SS</v>
          </cell>
          <cell r="AQ491">
            <v>1</v>
          </cell>
          <cell r="AR491" t="str">
            <v/>
          </cell>
          <cell r="AS491">
            <v>132</v>
          </cell>
          <cell r="AU491" t="str">
            <v>GAB05</v>
          </cell>
          <cell r="AV491" t="str">
            <v>S221346</v>
          </cell>
          <cell r="AW491">
            <v>75</v>
          </cell>
          <cell r="AX491" t="str">
            <v>3# PR 1kV 3x50(50)mm²AL</v>
          </cell>
          <cell r="AY491">
            <v>0.123</v>
          </cell>
          <cell r="BA491" t="str">
            <v>3# CA 2 AWG</v>
          </cell>
          <cell r="BB491">
            <v>2.8223018381273031</v>
          </cell>
        </row>
        <row r="492">
          <cell r="B492" t="str">
            <v>A017502345</v>
          </cell>
          <cell r="C492">
            <v>3456146</v>
          </cell>
          <cell r="D492" t="str">
            <v>MONICA JOSE DOS SANTOS CARNEIRO</v>
          </cell>
          <cell r="E492">
            <v>1.3</v>
          </cell>
          <cell r="F492">
            <v>1.3</v>
          </cell>
          <cell r="G492">
            <v>42552</v>
          </cell>
          <cell r="H492" t="str">
            <v>JUL</v>
          </cell>
          <cell r="I492">
            <v>2016</v>
          </cell>
          <cell r="J492">
            <v>42555</v>
          </cell>
          <cell r="K492">
            <v>42555</v>
          </cell>
          <cell r="L492" t="str">
            <v>JUL</v>
          </cell>
          <cell r="M492">
            <v>2016</v>
          </cell>
          <cell r="N492" t="str">
            <v>-</v>
          </cell>
          <cell r="O492" t="str">
            <v>CONCLUÍDO</v>
          </cell>
          <cell r="P492">
            <v>17</v>
          </cell>
          <cell r="Q492">
            <v>17</v>
          </cell>
          <cell r="R492" t="str">
            <v>Olney</v>
          </cell>
          <cell r="S492" t="str">
            <v>APROVADO</v>
          </cell>
          <cell r="T492">
            <v>42572</v>
          </cell>
          <cell r="U492" t="str">
            <v>JUL</v>
          </cell>
          <cell r="V492">
            <v>2016</v>
          </cell>
          <cell r="W492" t="str">
            <v>SÃO GONÇALO</v>
          </cell>
          <cell r="X492" t="str">
            <v>NT-BR 010 R-1</v>
          </cell>
          <cell r="Y492" t="str">
            <v>MICRO</v>
          </cell>
          <cell r="Z492" t="str">
            <v>NÃO</v>
          </cell>
          <cell r="AA492" t="str">
            <v>BT - 3Ø</v>
          </cell>
          <cell r="AB492" t="str">
            <v>Residencial</v>
          </cell>
          <cell r="AC492" t="str">
            <v>ORDEM FINALIZADA</v>
          </cell>
          <cell r="AD492" t="str">
            <v>-22.832979</v>
          </cell>
          <cell r="AE492" t="str">
            <v>-42.972544</v>
          </cell>
          <cell r="AF492" t="str">
            <v>SIM</v>
          </cell>
          <cell r="AG492">
            <v>42677</v>
          </cell>
          <cell r="AH492" t="str">
            <v>AUTO</v>
          </cell>
          <cell r="AJ492">
            <v>42681</v>
          </cell>
          <cell r="AK492" t="str">
            <v>NOV</v>
          </cell>
          <cell r="AL492">
            <v>2016</v>
          </cell>
          <cell r="AM492" t="str">
            <v>Enel Soluções</v>
          </cell>
          <cell r="AO492" t="str">
            <v>Jinko Solar - JKM260P-60</v>
          </cell>
          <cell r="AP492" t="str">
            <v>PHB - 1500-SS</v>
          </cell>
          <cell r="AQ492">
            <v>1</v>
          </cell>
          <cell r="AR492" t="str">
            <v/>
          </cell>
          <cell r="AS492">
            <v>129</v>
          </cell>
          <cell r="AU492" t="str">
            <v>ALC07</v>
          </cell>
          <cell r="AV492" t="str">
            <v>S202116</v>
          </cell>
          <cell r="AW492">
            <v>45</v>
          </cell>
          <cell r="AX492" t="str">
            <v>3# BT SDE</v>
          </cell>
          <cell r="AY492">
            <v>0.26519999999999999</v>
          </cell>
          <cell r="BA492" t="str">
            <v>1# CA 2 AWG</v>
          </cell>
          <cell r="BB492">
            <v>3.28</v>
          </cell>
        </row>
        <row r="493">
          <cell r="B493" t="str">
            <v>A017502632</v>
          </cell>
          <cell r="C493">
            <v>1922762</v>
          </cell>
          <cell r="D493" t="str">
            <v>JANE TOMAS COUTINHO CARREIRO</v>
          </cell>
          <cell r="E493">
            <v>1.3</v>
          </cell>
          <cell r="F493">
            <v>1.3</v>
          </cell>
          <cell r="G493">
            <v>42552</v>
          </cell>
          <cell r="H493" t="str">
            <v>JUL</v>
          </cell>
          <cell r="I493">
            <v>2016</v>
          </cell>
          <cell r="J493">
            <v>42555</v>
          </cell>
          <cell r="K493">
            <v>42555</v>
          </cell>
          <cell r="L493" t="str">
            <v>JUL</v>
          </cell>
          <cell r="M493">
            <v>2016</v>
          </cell>
          <cell r="N493" t="str">
            <v>-</v>
          </cell>
          <cell r="O493" t="str">
            <v>CONCLUÍDO</v>
          </cell>
          <cell r="P493">
            <v>17</v>
          </cell>
          <cell r="Q493">
            <v>17</v>
          </cell>
          <cell r="R493" t="str">
            <v>Olney</v>
          </cell>
          <cell r="S493" t="str">
            <v>APROVADO</v>
          </cell>
          <cell r="T493">
            <v>42572</v>
          </cell>
          <cell r="U493" t="str">
            <v>JUL</v>
          </cell>
          <cell r="V493">
            <v>2016</v>
          </cell>
          <cell r="W493" t="str">
            <v>SÃO GONÇALO</v>
          </cell>
          <cell r="X493" t="str">
            <v>NT-BR 010 R-1</v>
          </cell>
          <cell r="Y493" t="str">
            <v>MICRO</v>
          </cell>
          <cell r="Z493" t="str">
            <v>NÃO</v>
          </cell>
          <cell r="AA493" t="str">
            <v>BT - 2Ø</v>
          </cell>
          <cell r="AB493" t="str">
            <v>Residencial</v>
          </cell>
          <cell r="AC493" t="str">
            <v>ORDEM FINALIZADA</v>
          </cell>
          <cell r="AD493" t="str">
            <v>-22.755047</v>
          </cell>
          <cell r="AE493" t="str">
            <v>-42.853664</v>
          </cell>
          <cell r="AF493" t="str">
            <v>SIM</v>
          </cell>
          <cell r="AG493">
            <v>42671</v>
          </cell>
          <cell r="AH493" t="str">
            <v>AUTO</v>
          </cell>
          <cell r="AJ493" t="str">
            <v>11/1/2016</v>
          </cell>
          <cell r="AK493" t="str">
            <v>JAN</v>
          </cell>
          <cell r="AL493">
            <v>2016</v>
          </cell>
          <cell r="AM493" t="str">
            <v>Enel Soluções</v>
          </cell>
          <cell r="AO493" t="str">
            <v>Jinko Solar - JKM260P-60</v>
          </cell>
          <cell r="AP493" t="str">
            <v>PHB - 1500-SS</v>
          </cell>
          <cell r="AQ493">
            <v>1</v>
          </cell>
          <cell r="AR493" t="str">
            <v/>
          </cell>
          <cell r="AS493" t="str">
            <v>-</v>
          </cell>
          <cell r="AU493" t="str">
            <v>VDP01</v>
          </cell>
          <cell r="AV493" t="str">
            <v>S305712</v>
          </cell>
          <cell r="AW493">
            <v>45</v>
          </cell>
          <cell r="AX493" t="str">
            <v>3# PR 1kV 3x50(50)mm²AL</v>
          </cell>
          <cell r="AY493">
            <v>0.20399999999999999</v>
          </cell>
          <cell r="BA493" t="str">
            <v>3# CA 2 AWG</v>
          </cell>
          <cell r="BB493">
            <v>4.248790020462236</v>
          </cell>
        </row>
        <row r="494">
          <cell r="B494" t="str">
            <v>A017502371</v>
          </cell>
          <cell r="C494">
            <v>5954198</v>
          </cell>
          <cell r="D494" t="str">
            <v>MARIA DAS GRACAS COSTA BRAGA</v>
          </cell>
          <cell r="E494">
            <v>1.3</v>
          </cell>
          <cell r="F494">
            <v>1.3</v>
          </cell>
          <cell r="G494">
            <v>42552</v>
          </cell>
          <cell r="H494" t="str">
            <v>JUL</v>
          </cell>
          <cell r="I494">
            <v>2016</v>
          </cell>
          <cell r="J494">
            <v>42555</v>
          </cell>
          <cell r="K494">
            <v>42555</v>
          </cell>
          <cell r="L494" t="str">
            <v>JUL</v>
          </cell>
          <cell r="M494">
            <v>2016</v>
          </cell>
          <cell r="N494" t="str">
            <v>-</v>
          </cell>
          <cell r="O494" t="str">
            <v>CONCLUÍDO</v>
          </cell>
          <cell r="P494">
            <v>17</v>
          </cell>
          <cell r="Q494">
            <v>17</v>
          </cell>
          <cell r="R494" t="str">
            <v>Olney</v>
          </cell>
          <cell r="S494" t="str">
            <v>APROVADO</v>
          </cell>
          <cell r="T494">
            <v>42572</v>
          </cell>
          <cell r="U494" t="str">
            <v>JUL</v>
          </cell>
          <cell r="V494">
            <v>2016</v>
          </cell>
          <cell r="W494" t="str">
            <v>SÃO GONÇALO</v>
          </cell>
          <cell r="X494" t="str">
            <v>NT-BR 010 R-1</v>
          </cell>
          <cell r="Y494" t="str">
            <v>MICRO</v>
          </cell>
          <cell r="Z494" t="str">
            <v>NÃO</v>
          </cell>
          <cell r="AA494" t="str">
            <v>BT - 3Ø</v>
          </cell>
          <cell r="AB494" t="str">
            <v>Residencial</v>
          </cell>
          <cell r="AC494" t="str">
            <v>ORDEM FINALIZADA</v>
          </cell>
          <cell r="AD494" t="str">
            <v>-22.831585</v>
          </cell>
          <cell r="AE494" t="str">
            <v>-43.046097</v>
          </cell>
          <cell r="AF494" t="str">
            <v>SIM</v>
          </cell>
          <cell r="AG494">
            <v>42670</v>
          </cell>
          <cell r="AH494" t="str">
            <v>AUTO</v>
          </cell>
          <cell r="AJ494" t="str">
            <v>31/10/2016</v>
          </cell>
          <cell r="AK494" t="str">
            <v>OUT</v>
          </cell>
          <cell r="AL494">
            <v>2016</v>
          </cell>
          <cell r="AM494" t="str">
            <v>Enel Soluções</v>
          </cell>
          <cell r="AO494" t="str">
            <v>Jinko Solar - JKM260P-60</v>
          </cell>
          <cell r="AP494" t="str">
            <v>PHB - 1500-SS</v>
          </cell>
          <cell r="AQ494">
            <v>1</v>
          </cell>
          <cell r="AR494" t="str">
            <v/>
          </cell>
          <cell r="AS494">
            <v>122</v>
          </cell>
          <cell r="AU494" t="str">
            <v>GAB04</v>
          </cell>
          <cell r="AV494" t="str">
            <v>S221284</v>
          </cell>
          <cell r="AW494">
            <v>30</v>
          </cell>
          <cell r="AX494" t="str">
            <v>3# PR 1kV 3x50(50)mm²AL</v>
          </cell>
          <cell r="AY494">
            <v>8.3099999999999993E-2</v>
          </cell>
          <cell r="BA494" t="str">
            <v>3# CA 2 AWG</v>
          </cell>
          <cell r="BB494">
            <v>3.0080667708690116</v>
          </cell>
        </row>
        <row r="495">
          <cell r="B495" t="str">
            <v>A017502137</v>
          </cell>
          <cell r="C495">
            <v>4631167</v>
          </cell>
          <cell r="D495" t="str">
            <v>FERNANDO DE BARROS MANHAES</v>
          </cell>
          <cell r="E495">
            <v>1.3</v>
          </cell>
          <cell r="F495" t="str">
            <v>0</v>
          </cell>
          <cell r="G495">
            <v>42552</v>
          </cell>
          <cell r="H495" t="str">
            <v>JUL</v>
          </cell>
          <cell r="I495">
            <v>2016</v>
          </cell>
          <cell r="J495">
            <v>42555</v>
          </cell>
          <cell r="K495">
            <v>42555</v>
          </cell>
          <cell r="L495" t="str">
            <v>JUL</v>
          </cell>
          <cell r="M495">
            <v>2016</v>
          </cell>
          <cell r="N495" t="str">
            <v>-</v>
          </cell>
          <cell r="O495" t="str">
            <v>CONCLUÍDO</v>
          </cell>
          <cell r="P495">
            <v>18</v>
          </cell>
          <cell r="Q495">
            <v>18</v>
          </cell>
          <cell r="R495" t="str">
            <v>Olney</v>
          </cell>
          <cell r="S495" t="str">
            <v>REPROVADO</v>
          </cell>
          <cell r="T495">
            <v>42573</v>
          </cell>
          <cell r="U495" t="str">
            <v>JUL</v>
          </cell>
          <cell r="V495">
            <v>2016</v>
          </cell>
          <cell r="W495" t="str">
            <v>NITERÓI</v>
          </cell>
          <cell r="X495" t="str">
            <v>NT-BR 010 R-1</v>
          </cell>
          <cell r="Y495" t="str">
            <v>MICRO</v>
          </cell>
          <cell r="Z495" t="str">
            <v>NÃO</v>
          </cell>
          <cell r="AA495" t="str">
            <v>BT - 2Ø</v>
          </cell>
          <cell r="AB495" t="str">
            <v>Residencial</v>
          </cell>
          <cell r="AC495" t="str">
            <v>ORDEM FINALIZADA</v>
          </cell>
          <cell r="AD495" t="str">
            <v>-22.941958</v>
          </cell>
          <cell r="AE495" t="str">
            <v>-43.033852</v>
          </cell>
          <cell r="AF495" t="str">
            <v>NÃO</v>
          </cell>
          <cell r="AH495" t="str">
            <v>AUTO</v>
          </cell>
          <cell r="AJ495" t="str">
            <v>24/10/2016</v>
          </cell>
          <cell r="AK495" t="str">
            <v>OUT</v>
          </cell>
          <cell r="AL495">
            <v>2016</v>
          </cell>
          <cell r="AM495" t="str">
            <v>Enel Soluções</v>
          </cell>
          <cell r="AN495" t="str">
            <v>procuração</v>
          </cell>
          <cell r="AO495" t="str">
            <v>Jinko Solar  - JKM260P-60</v>
          </cell>
          <cell r="AP495" t="str">
            <v>PHB - PHB1500-SS</v>
          </cell>
          <cell r="AQ495">
            <v>1</v>
          </cell>
          <cell r="AR495" t="str">
            <v/>
          </cell>
          <cell r="AS495">
            <v>115</v>
          </cell>
          <cell r="AT495" t="str">
            <v>Representante Legal</v>
          </cell>
          <cell r="AU495" t="str">
            <v>PIN07</v>
          </cell>
          <cell r="AV495" t="str">
            <v>NI33072</v>
          </cell>
          <cell r="AW495">
            <v>75</v>
          </cell>
          <cell r="AX495" t="str">
            <v>3# CU 16-1 FIO (CU 16-1 FIO)</v>
          </cell>
          <cell r="AY495">
            <v>0.31310000000000004</v>
          </cell>
          <cell r="BA495" t="str">
            <v>3# COMP 1/0</v>
          </cell>
          <cell r="BB495">
            <v>0.98</v>
          </cell>
        </row>
        <row r="496">
          <cell r="B496" t="str">
            <v>A017502329</v>
          </cell>
          <cell r="C496">
            <v>622271</v>
          </cell>
          <cell r="D496" t="str">
            <v>LUIZ F TEIXEIRA C DOS SANTOS</v>
          </cell>
          <cell r="E496">
            <v>1.3</v>
          </cell>
          <cell r="F496" t="str">
            <v>0</v>
          </cell>
          <cell r="G496">
            <v>42552</v>
          </cell>
          <cell r="H496" t="str">
            <v>JUL</v>
          </cell>
          <cell r="I496">
            <v>2016</v>
          </cell>
          <cell r="J496">
            <v>42555</v>
          </cell>
          <cell r="K496">
            <v>42555</v>
          </cell>
          <cell r="L496" t="str">
            <v>JUL</v>
          </cell>
          <cell r="M496">
            <v>2016</v>
          </cell>
          <cell r="N496" t="str">
            <v>-</v>
          </cell>
          <cell r="O496" t="str">
            <v>CONCLUÍDO</v>
          </cell>
          <cell r="P496">
            <v>18</v>
          </cell>
          <cell r="Q496">
            <v>18</v>
          </cell>
          <cell r="R496" t="str">
            <v>Olney</v>
          </cell>
          <cell r="S496" t="str">
            <v>REPROVADO</v>
          </cell>
          <cell r="T496">
            <v>42573</v>
          </cell>
          <cell r="U496" t="str">
            <v>JUL</v>
          </cell>
          <cell r="V496">
            <v>2016</v>
          </cell>
          <cell r="W496" t="str">
            <v>SÃO GONÇALO</v>
          </cell>
          <cell r="X496" t="str">
            <v>NT-BR 010 R-1</v>
          </cell>
          <cell r="Y496" t="str">
            <v>MICRO</v>
          </cell>
          <cell r="Z496" t="str">
            <v>NÃO</v>
          </cell>
          <cell r="AA496" t="str">
            <v>BT - 2Ø</v>
          </cell>
          <cell r="AB496" t="str">
            <v>Residencial</v>
          </cell>
          <cell r="AC496" t="str">
            <v>ORDEM FINALIZADA</v>
          </cell>
          <cell r="AD496" t="str">
            <v>-22.821310</v>
          </cell>
          <cell r="AE496" t="str">
            <v>-43.053044</v>
          </cell>
          <cell r="AF496" t="str">
            <v>NÃO</v>
          </cell>
          <cell r="AH496" t="str">
            <v>AUTO</v>
          </cell>
          <cell r="AJ496" t="str">
            <v>31/10/2016</v>
          </cell>
          <cell r="AK496" t="str">
            <v>OUT</v>
          </cell>
          <cell r="AL496">
            <v>2016</v>
          </cell>
          <cell r="AM496" t="str">
            <v>Enel Soluções</v>
          </cell>
          <cell r="AN496" t="str">
            <v>procuração</v>
          </cell>
          <cell r="AO496" t="str">
            <v>Jinko Solar - JKM260P-60</v>
          </cell>
          <cell r="AP496" t="str">
            <v>PHB - 1500-SS</v>
          </cell>
          <cell r="AQ496">
            <v>1</v>
          </cell>
          <cell r="AR496" t="str">
            <v/>
          </cell>
          <cell r="AS496">
            <v>122</v>
          </cell>
          <cell r="AT496" t="str">
            <v>Representante Legal</v>
          </cell>
          <cell r="AU496" t="str">
            <v>GAB13</v>
          </cell>
          <cell r="AV496" t="str">
            <v>S220688</v>
          </cell>
          <cell r="AW496">
            <v>45</v>
          </cell>
          <cell r="AX496" t="str">
            <v>3# PR 1kV 3x95(50)mm²AL</v>
          </cell>
          <cell r="AY496">
            <v>5.6100000000000004E-2</v>
          </cell>
          <cell r="BA496" t="str">
            <v>COMP 185</v>
          </cell>
          <cell r="BB496">
            <v>2.7283150888009162</v>
          </cell>
        </row>
        <row r="497">
          <cell r="B497" t="str">
            <v>A017502724</v>
          </cell>
          <cell r="C497">
            <v>1373544</v>
          </cell>
          <cell r="D497" t="str">
            <v>LUIZ CARLOS COSTA GUTIERREZ</v>
          </cell>
          <cell r="E497">
            <v>1.3</v>
          </cell>
          <cell r="F497" t="str">
            <v>0</v>
          </cell>
          <cell r="G497">
            <v>42552</v>
          </cell>
          <cell r="H497" t="str">
            <v>JUL</v>
          </cell>
          <cell r="I497">
            <v>2016</v>
          </cell>
          <cell r="J497">
            <v>42555</v>
          </cell>
          <cell r="K497">
            <v>42555</v>
          </cell>
          <cell r="L497" t="str">
            <v>JUL</v>
          </cell>
          <cell r="M497">
            <v>2016</v>
          </cell>
          <cell r="N497" t="str">
            <v>-</v>
          </cell>
          <cell r="O497" t="str">
            <v>CONCLUÍDO</v>
          </cell>
          <cell r="P497">
            <v>18</v>
          </cell>
          <cell r="Q497">
            <v>18</v>
          </cell>
          <cell r="R497" t="str">
            <v>Olney</v>
          </cell>
          <cell r="S497" t="str">
            <v>REPROVADO</v>
          </cell>
          <cell r="T497">
            <v>42573</v>
          </cell>
          <cell r="U497" t="str">
            <v>JUL</v>
          </cell>
          <cell r="V497">
            <v>2016</v>
          </cell>
          <cell r="W497" t="str">
            <v>SÃO GONÇALO</v>
          </cell>
          <cell r="X497" t="str">
            <v>NT-BR 010 R-1</v>
          </cell>
          <cell r="Y497" t="str">
            <v>MICRO</v>
          </cell>
          <cell r="Z497" t="str">
            <v>NÃO</v>
          </cell>
          <cell r="AA497" t="str">
            <v>BT - 3Ø</v>
          </cell>
          <cell r="AB497" t="str">
            <v>Residencial</v>
          </cell>
          <cell r="AC497" t="str">
            <v>ORDEM FINALIZADA</v>
          </cell>
          <cell r="AD497" t="str">
            <v>-22.828357</v>
          </cell>
          <cell r="AE497" t="str">
            <v>-42.973778</v>
          </cell>
          <cell r="AF497" t="str">
            <v>NÃO</v>
          </cell>
          <cell r="AH497" t="str">
            <v>AUTO</v>
          </cell>
          <cell r="AJ497">
            <v>42697</v>
          </cell>
          <cell r="AK497" t="str">
            <v>NOV</v>
          </cell>
          <cell r="AL497">
            <v>2016</v>
          </cell>
          <cell r="AM497" t="str">
            <v>Enel Soluções</v>
          </cell>
          <cell r="AO497" t="str">
            <v>Jinko Solar - JKM260P-60</v>
          </cell>
          <cell r="AP497" t="str">
            <v>PHB - 1500-SS</v>
          </cell>
          <cell r="AQ497">
            <v>1</v>
          </cell>
          <cell r="AR497" t="str">
            <v/>
          </cell>
          <cell r="AS497">
            <v>145</v>
          </cell>
          <cell r="AT497" t="str">
            <v>Representante Legal</v>
          </cell>
          <cell r="AU497" t="str">
            <v>ALC09</v>
          </cell>
          <cell r="AV497" t="str">
            <v>S202422</v>
          </cell>
          <cell r="AW497">
            <v>75</v>
          </cell>
          <cell r="AX497" t="str">
            <v>PR 1KV 3X50(50)MM²ALCPEXT</v>
          </cell>
          <cell r="AY497">
            <v>0.27400000000000002</v>
          </cell>
          <cell r="BA497" t="str">
            <v>3# CA 2 AWG</v>
          </cell>
          <cell r="BB497">
            <v>2.82</v>
          </cell>
        </row>
        <row r="498">
          <cell r="B498" t="str">
            <v>A017364110</v>
          </cell>
          <cell r="C498">
            <v>6339720</v>
          </cell>
          <cell r="D498" t="str">
            <v>INSTITUTO DE NEUROCIRURGIA E NEUROGERIAT</v>
          </cell>
          <cell r="E498">
            <v>10.199999999999999</v>
          </cell>
          <cell r="F498">
            <v>10.199999999999999</v>
          </cell>
          <cell r="G498">
            <v>42535</v>
          </cell>
          <cell r="H498" t="str">
            <v>JUN</v>
          </cell>
          <cell r="I498">
            <v>2016</v>
          </cell>
          <cell r="J498">
            <v>42557</v>
          </cell>
          <cell r="K498">
            <v>42557</v>
          </cell>
          <cell r="L498" t="str">
            <v>JUL</v>
          </cell>
          <cell r="M498">
            <v>2016</v>
          </cell>
          <cell r="N498" t="str">
            <v>-</v>
          </cell>
          <cell r="O498" t="str">
            <v>CONCLUÍDO</v>
          </cell>
          <cell r="P498">
            <v>1</v>
          </cell>
          <cell r="Q498">
            <v>16</v>
          </cell>
          <cell r="R498" t="str">
            <v>Olney</v>
          </cell>
          <cell r="S498" t="str">
            <v>APROVADO</v>
          </cell>
          <cell r="T498">
            <v>42558</v>
          </cell>
          <cell r="U498" t="str">
            <v>JUL</v>
          </cell>
          <cell r="V498">
            <v>2016</v>
          </cell>
          <cell r="W498" t="str">
            <v>ITAPERUNA</v>
          </cell>
          <cell r="X498" t="str">
            <v>NT-BR 010 R-1</v>
          </cell>
          <cell r="Y498" t="str">
            <v>MICRO</v>
          </cell>
          <cell r="Z498" t="str">
            <v>NÃO</v>
          </cell>
          <cell r="AA498" t="str">
            <v>BT - 3Ø</v>
          </cell>
          <cell r="AB498" t="str">
            <v>Comercial</v>
          </cell>
          <cell r="AC498" t="str">
            <v>ORDEM FINALIZADA</v>
          </cell>
          <cell r="AD498" t="str">
            <v>-21.202061</v>
          </cell>
          <cell r="AE498" t="str">
            <v>-41.890540</v>
          </cell>
          <cell r="AF498" t="str">
            <v>SIM</v>
          </cell>
          <cell r="AG498">
            <v>42584</v>
          </cell>
          <cell r="AH498" t="str">
            <v>AUTO</v>
          </cell>
          <cell r="AJ498" t="str">
            <v>03/08/2016</v>
          </cell>
          <cell r="AK498" t="str">
            <v>AGO</v>
          </cell>
          <cell r="AL498">
            <v>2016</v>
          </cell>
          <cell r="AM498" t="str">
            <v>Antonio C Pinto</v>
          </cell>
          <cell r="AO498" t="str">
            <v>Canadian - CS6P-255P</v>
          </cell>
          <cell r="AP498" t="str">
            <v>B&amp;B - SF5000TL</v>
          </cell>
          <cell r="AQ498">
            <v>2</v>
          </cell>
          <cell r="AR498" t="str">
            <v/>
          </cell>
          <cell r="AS498">
            <v>50</v>
          </cell>
          <cell r="AU498" t="str">
            <v>ITR09</v>
          </cell>
          <cell r="AV498" t="str">
            <v>IT10782</v>
          </cell>
          <cell r="AW498" t="str">
            <v/>
          </cell>
          <cell r="AX498" t="str">
            <v>3# CA 4/0 AWG (CA 1/0 AWG)</v>
          </cell>
          <cell r="AY498">
            <v>0.24209999999999998</v>
          </cell>
          <cell r="BA498" t="str">
            <v>3# CA 4 AWG (CA 2 AWG)</v>
          </cell>
          <cell r="BB498">
            <v>1.443420520986419</v>
          </cell>
        </row>
        <row r="499">
          <cell r="B499" t="str">
            <v>A017439835</v>
          </cell>
          <cell r="C499">
            <v>4261412</v>
          </cell>
          <cell r="D499" t="str">
            <v>ADILSON ARAUJO LEITE</v>
          </cell>
          <cell r="E499">
            <v>3.9750000000000001</v>
          </cell>
          <cell r="F499">
            <v>3.9750000000000001</v>
          </cell>
          <cell r="G499">
            <v>42544</v>
          </cell>
          <cell r="H499" t="str">
            <v>JUN</v>
          </cell>
          <cell r="I499">
            <v>2016</v>
          </cell>
          <cell r="J499">
            <v>42562</v>
          </cell>
          <cell r="K499">
            <v>42562</v>
          </cell>
          <cell r="L499" t="str">
            <v>JUL</v>
          </cell>
          <cell r="M499">
            <v>2016</v>
          </cell>
          <cell r="N499" t="str">
            <v>-</v>
          </cell>
          <cell r="O499" t="str">
            <v>CONCLUÍDO</v>
          </cell>
          <cell r="P499">
            <v>4</v>
          </cell>
          <cell r="Q499">
            <v>16</v>
          </cell>
          <cell r="R499" t="str">
            <v>Olney</v>
          </cell>
          <cell r="S499" t="str">
            <v>APROVADO</v>
          </cell>
          <cell r="T499">
            <v>42566</v>
          </cell>
          <cell r="U499" t="str">
            <v>JUL</v>
          </cell>
          <cell r="V499">
            <v>2016</v>
          </cell>
          <cell r="W499" t="str">
            <v>CAMPOS</v>
          </cell>
          <cell r="X499" t="str">
            <v>NT-BR 010 R-1</v>
          </cell>
          <cell r="Y499" t="str">
            <v>MICRO</v>
          </cell>
          <cell r="Z499" t="str">
            <v>NÃO</v>
          </cell>
          <cell r="AA499" t="str">
            <v>BT - 3Ø</v>
          </cell>
          <cell r="AB499" t="str">
            <v>Residencial</v>
          </cell>
          <cell r="AC499" t="str">
            <v>ORDEM FINALIZADA</v>
          </cell>
          <cell r="AD499" t="str">
            <v>-21.766931</v>
          </cell>
          <cell r="AE499" t="str">
            <v>-41.273256</v>
          </cell>
          <cell r="AF499" t="str">
            <v>SIM</v>
          </cell>
          <cell r="AG499">
            <v>42591</v>
          </cell>
          <cell r="AH499" t="str">
            <v>AUTO</v>
          </cell>
          <cell r="AJ499" t="str">
            <v>10/08/2016</v>
          </cell>
          <cell r="AK499" t="str">
            <v>AGO</v>
          </cell>
          <cell r="AL499">
            <v>2016</v>
          </cell>
          <cell r="AM499" t="str">
            <v>Sollar</v>
          </cell>
          <cell r="AO499" t="str">
            <v>Canadian - CS6P-265P</v>
          </cell>
          <cell r="AP499" t="str">
            <v>ABB - TRIO-5.8-TL-OUTD(-S)-400</v>
          </cell>
          <cell r="AQ499">
            <v>2</v>
          </cell>
          <cell r="AR499" t="str">
            <v/>
          </cell>
          <cell r="AS499">
            <v>48</v>
          </cell>
          <cell r="AU499" t="str">
            <v>DIC02</v>
          </cell>
          <cell r="AV499" t="str">
            <v>CP14665</v>
          </cell>
          <cell r="AW499">
            <v>15</v>
          </cell>
          <cell r="AX499" t="str">
            <v>3# CA 1/0 AWG (CA 1/0 AWG)</v>
          </cell>
          <cell r="AY499">
            <v>0.16400000000000001</v>
          </cell>
          <cell r="BA499" t="str">
            <v>3# CA 2 AWG</v>
          </cell>
          <cell r="BB499">
            <v>8.3962314052278781</v>
          </cell>
        </row>
        <row r="500">
          <cell r="B500" t="str">
            <v>A017573893</v>
          </cell>
          <cell r="C500">
            <v>5592398</v>
          </cell>
          <cell r="D500" t="str">
            <v>ROSANA MARIA ANTONIOLLI DE SOUZA SCARING</v>
          </cell>
          <cell r="E500">
            <v>7</v>
          </cell>
          <cell r="F500">
            <v>7</v>
          </cell>
          <cell r="G500">
            <v>42563</v>
          </cell>
          <cell r="H500" t="str">
            <v>JUL</v>
          </cell>
          <cell r="I500">
            <v>2016</v>
          </cell>
          <cell r="J500">
            <v>42563</v>
          </cell>
          <cell r="K500">
            <v>42563</v>
          </cell>
          <cell r="L500" t="str">
            <v>JUL</v>
          </cell>
          <cell r="M500">
            <v>2016</v>
          </cell>
          <cell r="N500" t="str">
            <v>-</v>
          </cell>
          <cell r="O500" t="str">
            <v>CONCLUÍDO</v>
          </cell>
          <cell r="P500">
            <v>5</v>
          </cell>
          <cell r="Q500">
            <v>5</v>
          </cell>
          <cell r="R500" t="str">
            <v>Mariana</v>
          </cell>
          <cell r="S500" t="str">
            <v>APROVADO</v>
          </cell>
          <cell r="T500">
            <v>42568</v>
          </cell>
          <cell r="U500" t="str">
            <v>JUL</v>
          </cell>
          <cell r="V500">
            <v>2016</v>
          </cell>
          <cell r="W500" t="str">
            <v>MACAÉ</v>
          </cell>
          <cell r="X500" t="str">
            <v>NT-BR 010 R-1</v>
          </cell>
          <cell r="Y500" t="str">
            <v>MICRO</v>
          </cell>
          <cell r="Z500" t="str">
            <v>NÃO</v>
          </cell>
          <cell r="AA500" t="str">
            <v>BT - 3Ø</v>
          </cell>
          <cell r="AB500" t="str">
            <v>Residencial</v>
          </cell>
          <cell r="AC500" t="str">
            <v>ORDEM FINALIZADA</v>
          </cell>
          <cell r="AD500" t="str">
            <v>-22.432278</v>
          </cell>
          <cell r="AE500" t="str">
            <v>-41.844244</v>
          </cell>
          <cell r="AF500" t="str">
            <v>SIM</v>
          </cell>
          <cell r="AG500">
            <v>42613</v>
          </cell>
          <cell r="AJ500" t="str">
            <v>01/09/2016</v>
          </cell>
          <cell r="AK500" t="str">
            <v>SET</v>
          </cell>
          <cell r="AL500">
            <v>2016</v>
          </cell>
          <cell r="AM500" t="str">
            <v>Energia Pura</v>
          </cell>
          <cell r="AN500" t="str">
            <v>Ordem aberta em substituição da ordem A015687188 cancelada erroneamente</v>
          </cell>
          <cell r="AO500" t="str">
            <v>YINGLI - YL245P-29b</v>
          </cell>
          <cell r="AP500" t="str">
            <v>SMA - SMC 7000HV</v>
          </cell>
          <cell r="AQ500">
            <v>1</v>
          </cell>
          <cell r="AR500" t="str">
            <v/>
          </cell>
          <cell r="AS500">
            <v>51</v>
          </cell>
          <cell r="AU500" t="str">
            <v>IBS08</v>
          </cell>
          <cell r="AV500" t="str">
            <v>MC25071</v>
          </cell>
          <cell r="AW500" t="str">
            <v/>
          </cell>
          <cell r="AX500" t="str">
            <v>3# PR 1kV 3x50(50)mm²AL</v>
          </cell>
          <cell r="AY500">
            <v>0.50509999999999999</v>
          </cell>
          <cell r="BA500" t="str">
            <v>3# CU 35 mm²</v>
          </cell>
          <cell r="BB500">
            <v>7.26</v>
          </cell>
        </row>
        <row r="501">
          <cell r="B501" t="str">
            <v>A016736354</v>
          </cell>
          <cell r="C501">
            <v>2203862</v>
          </cell>
          <cell r="D501" t="str">
            <v>JORGE TYBIRICA RUSSO</v>
          </cell>
          <cell r="E501">
            <v>2</v>
          </cell>
          <cell r="F501">
            <v>2</v>
          </cell>
          <cell r="G501">
            <v>42446</v>
          </cell>
          <cell r="H501" t="str">
            <v>MAR</v>
          </cell>
          <cell r="I501">
            <v>2016</v>
          </cell>
          <cell r="J501">
            <v>42563</v>
          </cell>
          <cell r="K501">
            <v>42563</v>
          </cell>
          <cell r="L501" t="str">
            <v>JUL</v>
          </cell>
          <cell r="M501">
            <v>2016</v>
          </cell>
          <cell r="N501" t="str">
            <v>-</v>
          </cell>
          <cell r="O501" t="str">
            <v>CONCLUÍDO</v>
          </cell>
          <cell r="P501">
            <v>0</v>
          </cell>
          <cell r="Q501">
            <v>26</v>
          </cell>
          <cell r="R501" t="str">
            <v>Mariana</v>
          </cell>
          <cell r="S501" t="str">
            <v>APROVADO</v>
          </cell>
          <cell r="T501">
            <v>42563</v>
          </cell>
          <cell r="U501" t="str">
            <v>JUL</v>
          </cell>
          <cell r="V501">
            <v>2016</v>
          </cell>
          <cell r="W501" t="str">
            <v>CABO FRIO</v>
          </cell>
          <cell r="X501" t="str">
            <v>NT-BR 010 R-1</v>
          </cell>
          <cell r="Y501" t="str">
            <v>MICRO</v>
          </cell>
          <cell r="Z501" t="str">
            <v>NÃO</v>
          </cell>
          <cell r="AA501" t="str">
            <v>BT - 2Ø</v>
          </cell>
          <cell r="AB501" t="str">
            <v>Residencial</v>
          </cell>
          <cell r="AC501" t="str">
            <v>ORDEM FINALIZADA</v>
          </cell>
          <cell r="AD501" t="str">
            <v>-22.774166</v>
          </cell>
          <cell r="AE501" t="str">
            <v>-41.911944</v>
          </cell>
          <cell r="AF501" t="str">
            <v>SIM</v>
          </cell>
          <cell r="AG501">
            <v>42607</v>
          </cell>
          <cell r="AH501" t="str">
            <v>AUTO REM</v>
          </cell>
          <cell r="AI501" t="str">
            <v>1197369 - 100%</v>
          </cell>
          <cell r="AJ501" t="str">
            <v>26/08/2016</v>
          </cell>
          <cell r="AK501" t="str">
            <v>AGO</v>
          </cell>
          <cell r="AL501">
            <v>2016</v>
          </cell>
          <cell r="AM501" t="str">
            <v>BlueSol</v>
          </cell>
          <cell r="AO501" t="str">
            <v>Trinasolar - TSM-310 PC14</v>
          </cell>
          <cell r="AP501" t="str">
            <v>Fronius - GALVO 2.0-1</v>
          </cell>
          <cell r="AQ501">
            <v>3</v>
          </cell>
          <cell r="AR501" t="str">
            <v/>
          </cell>
          <cell r="AS501">
            <v>162</v>
          </cell>
          <cell r="AU501" t="str">
            <v>BUZ07</v>
          </cell>
          <cell r="AV501" t="str">
            <v>CF48965</v>
          </cell>
          <cell r="AW501">
            <v>113</v>
          </cell>
          <cell r="AX501" t="str">
            <v>3# PR 1kV 3x150(70)mm²CU</v>
          </cell>
          <cell r="AY501">
            <v>0.44700000000000001</v>
          </cell>
          <cell r="BA501" t="str">
            <v>3# COMP 185</v>
          </cell>
          <cell r="BB501">
            <v>4.0811844074337227</v>
          </cell>
        </row>
        <row r="502">
          <cell r="B502" t="str">
            <v>A016835330</v>
          </cell>
          <cell r="C502">
            <v>4004019</v>
          </cell>
          <cell r="D502" t="str">
            <v>AGUAS DO PARAIBA S A TRATAMENTO DE RESID</v>
          </cell>
          <cell r="E502">
            <v>14.82</v>
          </cell>
          <cell r="F502" t="str">
            <v>0</v>
          </cell>
          <cell r="G502">
            <v>42465</v>
          </cell>
          <cell r="H502" t="str">
            <v>ABR</v>
          </cell>
          <cell r="I502">
            <v>2016</v>
          </cell>
          <cell r="J502">
            <v>42563</v>
          </cell>
          <cell r="K502">
            <v>42563</v>
          </cell>
          <cell r="L502" t="str">
            <v>JUL</v>
          </cell>
          <cell r="M502">
            <v>2016</v>
          </cell>
          <cell r="N502" t="str">
            <v>-</v>
          </cell>
          <cell r="O502" t="str">
            <v>VISTORIA</v>
          </cell>
          <cell r="P502">
            <v>2</v>
          </cell>
          <cell r="Q502">
            <v>25</v>
          </cell>
          <cell r="R502" t="str">
            <v>Olney</v>
          </cell>
          <cell r="S502" t="str">
            <v>REPROVADO</v>
          </cell>
          <cell r="T502">
            <v>42565</v>
          </cell>
          <cell r="U502" t="str">
            <v>JUL</v>
          </cell>
          <cell r="V502">
            <v>2016</v>
          </cell>
          <cell r="W502" t="str">
            <v>CAMPOS</v>
          </cell>
          <cell r="X502" t="str">
            <v>NT-BR 010 R-1</v>
          </cell>
          <cell r="Y502" t="str">
            <v>MICRO</v>
          </cell>
          <cell r="Z502" t="str">
            <v>NÃO</v>
          </cell>
          <cell r="AA502" t="str">
            <v>BT - 3Ø</v>
          </cell>
          <cell r="AB502" t="str">
            <v>Industrial</v>
          </cell>
          <cell r="AC502" t="str">
            <v>ORDEM SUSPENSA</v>
          </cell>
          <cell r="AD502" t="str">
            <v>-21.741813</v>
          </cell>
          <cell r="AE502" t="str">
            <v>-41.332922</v>
          </cell>
          <cell r="AF502" t="str">
            <v>NÃO</v>
          </cell>
          <cell r="AH502" t="str">
            <v>AUTO REM</v>
          </cell>
          <cell r="AI502" t="str">
            <v>5725429 - 100%</v>
          </cell>
          <cell r="AK502" t="str">
            <v>-</v>
          </cell>
          <cell r="AL502" t="str">
            <v>-</v>
          </cell>
          <cell r="AM502" t="str">
            <v>Joselito G Silveira</v>
          </cell>
          <cell r="AQ502">
            <v>2</v>
          </cell>
          <cell r="AR502" t="str">
            <v/>
          </cell>
          <cell r="AS502" t="str">
            <v>-</v>
          </cell>
          <cell r="AT502" t="str">
            <v>Certificado/Registro - Inversor</v>
          </cell>
          <cell r="AU502" t="str">
            <v>MOB04</v>
          </cell>
          <cell r="AV502" t="str">
            <v>CP14696</v>
          </cell>
          <cell r="AW502" t="str">
            <v/>
          </cell>
          <cell r="AX502" t="str">
            <v>PR 1kV 3x50(50)mm²AL</v>
          </cell>
          <cell r="AY502">
            <v>0.53400000000000003</v>
          </cell>
          <cell r="BA502" t="str">
            <v>3# CA 336,4 MCM (CA 1/0 AWG)</v>
          </cell>
          <cell r="BB502">
            <v>1.53</v>
          </cell>
        </row>
        <row r="503">
          <cell r="B503" t="str">
            <v>A017566534</v>
          </cell>
          <cell r="C503">
            <v>235493</v>
          </cell>
          <cell r="D503" t="str">
            <v>ZENY POGIAN FULY</v>
          </cell>
          <cell r="E503">
            <v>3.4649999999999999</v>
          </cell>
          <cell r="F503">
            <v>3.4649999999999999</v>
          </cell>
          <cell r="G503">
            <v>42562</v>
          </cell>
          <cell r="H503" t="str">
            <v>JUL</v>
          </cell>
          <cell r="I503">
            <v>2016</v>
          </cell>
          <cell r="J503">
            <v>42563</v>
          </cell>
          <cell r="K503">
            <v>42563</v>
          </cell>
          <cell r="L503" t="str">
            <v>JUL</v>
          </cell>
          <cell r="M503">
            <v>2016</v>
          </cell>
          <cell r="N503" t="str">
            <v>-</v>
          </cell>
          <cell r="O503" t="str">
            <v>CONCLUÍDO</v>
          </cell>
          <cell r="P503">
            <v>16</v>
          </cell>
          <cell r="Q503">
            <v>16</v>
          </cell>
          <cell r="R503" t="str">
            <v>Olney</v>
          </cell>
          <cell r="S503" t="str">
            <v>APROVADO</v>
          </cell>
          <cell r="T503">
            <v>42579</v>
          </cell>
          <cell r="U503" t="str">
            <v>JUL</v>
          </cell>
          <cell r="V503">
            <v>2016</v>
          </cell>
          <cell r="W503" t="str">
            <v>CABO FRIO</v>
          </cell>
          <cell r="X503" t="str">
            <v>NT-BR 010 R-1</v>
          </cell>
          <cell r="Y503" t="str">
            <v>MICRO</v>
          </cell>
          <cell r="Z503" t="str">
            <v>NÃO</v>
          </cell>
          <cell r="AA503" t="str">
            <v>BT - 3Ø</v>
          </cell>
          <cell r="AB503" t="str">
            <v>Comercial</v>
          </cell>
          <cell r="AC503" t="str">
            <v>ORDEM FINALIZADA</v>
          </cell>
          <cell r="AD503" t="str">
            <v>-22.793704</v>
          </cell>
          <cell r="AE503" t="str">
            <v>-41.930831</v>
          </cell>
          <cell r="AF503" t="str">
            <v>SIM</v>
          </cell>
          <cell r="AG503">
            <v>42663</v>
          </cell>
          <cell r="AH503" t="str">
            <v>AUTO</v>
          </cell>
          <cell r="AJ503" t="str">
            <v>21/10/2016</v>
          </cell>
          <cell r="AK503" t="str">
            <v>OUT</v>
          </cell>
          <cell r="AL503">
            <v>2016</v>
          </cell>
          <cell r="AM503" t="str">
            <v>Green Solar</v>
          </cell>
          <cell r="AO503" t="str">
            <v>Canadian Solar - CS6X-315P</v>
          </cell>
          <cell r="AP503" t="str">
            <v>ABB - PVI-5000-TL-OUTD</v>
          </cell>
          <cell r="AQ503">
            <v>1</v>
          </cell>
          <cell r="AR503" t="str">
            <v/>
          </cell>
          <cell r="AS503">
            <v>102</v>
          </cell>
          <cell r="AU503" t="str">
            <v>BUZ04</v>
          </cell>
          <cell r="AV503" t="str">
            <v>F631827</v>
          </cell>
          <cell r="AW503">
            <v>150</v>
          </cell>
          <cell r="AX503" t="str">
            <v>3# PR 1kV 3x150(70)mm²AL</v>
          </cell>
          <cell r="AY503">
            <v>0.2341</v>
          </cell>
          <cell r="BA503" t="str">
            <v>3# CU 35 mm²</v>
          </cell>
          <cell r="BB503">
            <v>13.648937330374796</v>
          </cell>
        </row>
        <row r="504">
          <cell r="B504" t="str">
            <v>A014625320</v>
          </cell>
          <cell r="C504">
            <v>1226905</v>
          </cell>
          <cell r="D504" t="str">
            <v>ALPHEU PINTO LOUREIRO</v>
          </cell>
          <cell r="E504">
            <v>0.96</v>
          </cell>
          <cell r="F504" t="str">
            <v>0</v>
          </cell>
          <cell r="G504">
            <v>42474</v>
          </cell>
          <cell r="H504" t="str">
            <v>-</v>
          </cell>
          <cell r="I504" t="str">
            <v>-</v>
          </cell>
          <cell r="J504">
            <v>42566</v>
          </cell>
          <cell r="K504">
            <v>42566</v>
          </cell>
          <cell r="L504" t="str">
            <v>-</v>
          </cell>
          <cell r="M504" t="str">
            <v>-</v>
          </cell>
          <cell r="N504" t="str">
            <v>-</v>
          </cell>
          <cell r="O504" t="str">
            <v>CANCELADO</v>
          </cell>
          <cell r="P504" t="str">
            <v>-</v>
          </cell>
          <cell r="Q504" t="str">
            <v>-</v>
          </cell>
          <cell r="S504" t="str">
            <v>ING. INDEVIDO</v>
          </cell>
          <cell r="U504" t="str">
            <v>-</v>
          </cell>
          <cell r="V504" t="str">
            <v>-</v>
          </cell>
          <cell r="X504" t="str">
            <v>-</v>
          </cell>
          <cell r="Y504" t="str">
            <v>-</v>
          </cell>
          <cell r="AC504" t="str">
            <v>ORDEM CANCELADA</v>
          </cell>
          <cell r="AD504" t="str">
            <v>-22.931061</v>
          </cell>
          <cell r="AE504" t="str">
            <v>-42.807094</v>
          </cell>
          <cell r="AF504" t="str">
            <v/>
          </cell>
          <cell r="AJ504" t="str">
            <v>18/07/2016</v>
          </cell>
          <cell r="AK504" t="str">
            <v>-</v>
          </cell>
          <cell r="AL504" t="str">
            <v>-</v>
          </cell>
          <cell r="AM504" t="str">
            <v>SEI Energias</v>
          </cell>
          <cell r="AN504" t="str">
            <v>Mudança na potência gerada de 0,96 kW para 2 kW - cancelada - 18/07/2016</v>
          </cell>
          <cell r="AQ504" t="str">
            <v>-</v>
          </cell>
          <cell r="AR504" t="str">
            <v/>
          </cell>
          <cell r="AS504" t="str">
            <v>-</v>
          </cell>
          <cell r="AU504" t="str">
            <v>-</v>
          </cell>
          <cell r="AV504" t="str">
            <v>-</v>
          </cell>
          <cell r="AW504" t="str">
            <v>-</v>
          </cell>
          <cell r="AX504" t="str">
            <v>-</v>
          </cell>
          <cell r="AY504" t="str">
            <v>-</v>
          </cell>
          <cell r="BA504" t="str">
            <v>-</v>
          </cell>
          <cell r="BB504" t="str">
            <v>-</v>
          </cell>
        </row>
        <row r="505">
          <cell r="B505" t="str">
            <v>A017599853</v>
          </cell>
          <cell r="C505">
            <v>6385864</v>
          </cell>
          <cell r="D505" t="str">
            <v>FRANCISCO EDSON DE REZENDE FILHO</v>
          </cell>
          <cell r="E505">
            <v>3.06</v>
          </cell>
          <cell r="F505">
            <v>3.06</v>
          </cell>
          <cell r="G505">
            <v>42566</v>
          </cell>
          <cell r="H505" t="str">
            <v>JUL</v>
          </cell>
          <cell r="I505">
            <v>2016</v>
          </cell>
          <cell r="J505">
            <v>42566</v>
          </cell>
          <cell r="K505">
            <v>42566</v>
          </cell>
          <cell r="L505" t="str">
            <v>JUL</v>
          </cell>
          <cell r="M505">
            <v>2016</v>
          </cell>
          <cell r="N505" t="str">
            <v>-</v>
          </cell>
          <cell r="O505" t="str">
            <v>CONCLUÍDO</v>
          </cell>
          <cell r="P505">
            <v>14</v>
          </cell>
          <cell r="Q505">
            <v>14</v>
          </cell>
          <cell r="R505" t="str">
            <v>Olney</v>
          </cell>
          <cell r="S505" t="str">
            <v>APROVADO</v>
          </cell>
          <cell r="T505">
            <v>42580</v>
          </cell>
          <cell r="U505" t="str">
            <v>JUL</v>
          </cell>
          <cell r="V505">
            <v>2016</v>
          </cell>
          <cell r="W505" t="str">
            <v>ITAPERUNA</v>
          </cell>
          <cell r="X505" t="str">
            <v>NT-BR 010 R-1</v>
          </cell>
          <cell r="Y505" t="str">
            <v>MICRO</v>
          </cell>
          <cell r="Z505" t="str">
            <v>NÃO</v>
          </cell>
          <cell r="AA505" t="str">
            <v>BT - 2Ø</v>
          </cell>
          <cell r="AB505" t="str">
            <v>Residencial</v>
          </cell>
          <cell r="AC505" t="str">
            <v>ORDEM FINALIZADA</v>
          </cell>
          <cell r="AD505" t="str">
            <v>-21.041922</v>
          </cell>
          <cell r="AE505" t="str">
            <v>-41.972591</v>
          </cell>
          <cell r="AF505" t="str">
            <v>SIM</v>
          </cell>
          <cell r="AG505">
            <v>42650</v>
          </cell>
          <cell r="AH505" t="str">
            <v>AUTO</v>
          </cell>
          <cell r="AJ505" t="str">
            <v>10/10/2016</v>
          </cell>
          <cell r="AK505" t="str">
            <v>OUT</v>
          </cell>
          <cell r="AL505">
            <v>2016</v>
          </cell>
          <cell r="AM505" t="str">
            <v>Solar Sistec</v>
          </cell>
          <cell r="AO505" t="str">
            <v>Canadian Solar  - CS6P-255P</v>
          </cell>
          <cell r="AP505" t="str">
            <v>B&amp;B POWER  - SF3000TL</v>
          </cell>
          <cell r="AQ505">
            <v>1</v>
          </cell>
          <cell r="AR505" t="str">
            <v/>
          </cell>
          <cell r="AS505">
            <v>87</v>
          </cell>
          <cell r="AU505" t="str">
            <v>NAT05</v>
          </cell>
          <cell r="AV505" t="str">
            <v>I440100</v>
          </cell>
          <cell r="AW505">
            <v>30</v>
          </cell>
          <cell r="AX505" t="str">
            <v>3# CA 1/0 AWG (CA 2 AWG)</v>
          </cell>
          <cell r="AY505">
            <v>0.2571</v>
          </cell>
          <cell r="BA505" t="str">
            <v>3# CA 2 AWG (CA 2 AWG)</v>
          </cell>
          <cell r="BB505">
            <v>6.22</v>
          </cell>
        </row>
        <row r="506">
          <cell r="B506" t="str">
            <v>A017569968</v>
          </cell>
          <cell r="C506">
            <v>274126</v>
          </cell>
          <cell r="D506" t="str">
            <v>ROBERTO PASSARELLI</v>
          </cell>
          <cell r="E506">
            <v>5.72</v>
          </cell>
          <cell r="F506">
            <v>5.72</v>
          </cell>
          <cell r="G506">
            <v>42563</v>
          </cell>
          <cell r="H506" t="str">
            <v>JUL</v>
          </cell>
          <cell r="I506">
            <v>2016</v>
          </cell>
          <cell r="J506">
            <v>42569</v>
          </cell>
          <cell r="K506">
            <v>42569</v>
          </cell>
          <cell r="L506" t="str">
            <v>JUL</v>
          </cell>
          <cell r="M506">
            <v>2016</v>
          </cell>
          <cell r="N506" t="str">
            <v>-</v>
          </cell>
          <cell r="O506" t="str">
            <v>CONCLUÍDO</v>
          </cell>
          <cell r="P506">
            <v>11</v>
          </cell>
          <cell r="Q506">
            <v>11</v>
          </cell>
          <cell r="R506" t="str">
            <v>Olney</v>
          </cell>
          <cell r="S506" t="str">
            <v>APROVADO</v>
          </cell>
          <cell r="T506">
            <v>42580</v>
          </cell>
          <cell r="U506" t="str">
            <v>JUL</v>
          </cell>
          <cell r="V506">
            <v>2016</v>
          </cell>
          <cell r="W506" t="str">
            <v>NITERÓI</v>
          </cell>
          <cell r="X506" t="str">
            <v>NT-BR 010 R-1</v>
          </cell>
          <cell r="Y506" t="str">
            <v>MICRO</v>
          </cell>
          <cell r="Z506" t="str">
            <v>NÃO</v>
          </cell>
          <cell r="AA506" t="str">
            <v>BT - 3Ø</v>
          </cell>
          <cell r="AB506" t="str">
            <v>Residencial</v>
          </cell>
          <cell r="AC506" t="str">
            <v>ORDEM FINALIZADA</v>
          </cell>
          <cell r="AD506" t="str">
            <v>-22.937595</v>
          </cell>
          <cell r="AE506" t="str">
            <v>-43.036311</v>
          </cell>
          <cell r="AF506" t="str">
            <v>SIM</v>
          </cell>
          <cell r="AG506">
            <v>42602</v>
          </cell>
          <cell r="AH506" t="str">
            <v>AUTO</v>
          </cell>
          <cell r="AJ506" t="str">
            <v>23/08/2016</v>
          </cell>
          <cell r="AK506" t="str">
            <v>AGO</v>
          </cell>
          <cell r="AL506">
            <v>2016</v>
          </cell>
          <cell r="AM506" t="str">
            <v>Projeflex</v>
          </cell>
          <cell r="AO506" t="str">
            <v>Canadian - CS6P-260P</v>
          </cell>
          <cell r="AP506" t="str">
            <v>Weg - SMA - SB5000TL-21</v>
          </cell>
          <cell r="AQ506">
            <v>1</v>
          </cell>
          <cell r="AR506" t="str">
            <v/>
          </cell>
          <cell r="AS506">
            <v>42</v>
          </cell>
          <cell r="AU506" t="str">
            <v>PIN07</v>
          </cell>
          <cell r="AV506" t="str">
            <v>NI33590</v>
          </cell>
          <cell r="AW506">
            <v>75</v>
          </cell>
          <cell r="AX506" t="str">
            <v>3# CU 70 mm² (CU 35 mm²)</v>
          </cell>
          <cell r="AY506">
            <v>0.36599999999999999</v>
          </cell>
          <cell r="BA506" t="str">
            <v>3# COMP 1/0</v>
          </cell>
          <cell r="BB506">
            <v>0.98</v>
          </cell>
        </row>
        <row r="507">
          <cell r="B507" t="str">
            <v>A017414685</v>
          </cell>
          <cell r="C507">
            <v>6273017</v>
          </cell>
          <cell r="D507" t="str">
            <v>VITOR LUIZ TEIXEIRA DE ALMEIDA FILHO</v>
          </cell>
          <cell r="E507">
            <v>10</v>
          </cell>
          <cell r="F507">
            <v>10</v>
          </cell>
          <cell r="G507">
            <v>42541</v>
          </cell>
          <cell r="H507" t="str">
            <v>JUN</v>
          </cell>
          <cell r="I507">
            <v>2016</v>
          </cell>
          <cell r="J507">
            <v>42570</v>
          </cell>
          <cell r="K507">
            <v>42570</v>
          </cell>
          <cell r="L507" t="str">
            <v>JUL</v>
          </cell>
          <cell r="M507">
            <v>2016</v>
          </cell>
          <cell r="N507" t="str">
            <v>-</v>
          </cell>
          <cell r="O507" t="str">
            <v>CONCLUÍDO</v>
          </cell>
          <cell r="P507">
            <v>3</v>
          </cell>
          <cell r="Q507">
            <v>18</v>
          </cell>
          <cell r="R507" t="str">
            <v>Olney</v>
          </cell>
          <cell r="S507" t="str">
            <v>APROVADO</v>
          </cell>
          <cell r="T507">
            <v>42573</v>
          </cell>
          <cell r="U507" t="str">
            <v>JUL</v>
          </cell>
          <cell r="V507">
            <v>2016</v>
          </cell>
          <cell r="W507" t="str">
            <v>CABO FRIO</v>
          </cell>
          <cell r="X507" t="str">
            <v>NT-BR 010 R-1</v>
          </cell>
          <cell r="Y507" t="str">
            <v>MICRO</v>
          </cell>
          <cell r="Z507" t="str">
            <v>NÃO</v>
          </cell>
          <cell r="AA507" t="str">
            <v>BT - 3Ø</v>
          </cell>
          <cell r="AB507" t="str">
            <v>Comercial</v>
          </cell>
          <cell r="AC507" t="str">
            <v>ORDEM FINALIZADA</v>
          </cell>
          <cell r="AD507" t="str">
            <v>-22.880908</v>
          </cell>
          <cell r="AE507" t="str">
            <v>-42.012711</v>
          </cell>
          <cell r="AF507" t="str">
            <v>SIM</v>
          </cell>
          <cell r="AG507">
            <v>42654</v>
          </cell>
          <cell r="AH507" t="str">
            <v>AUTO</v>
          </cell>
          <cell r="AJ507" t="str">
            <v>17/10/2016</v>
          </cell>
          <cell r="AK507" t="str">
            <v>OUT</v>
          </cell>
          <cell r="AL507">
            <v>2016</v>
          </cell>
          <cell r="AM507" t="str">
            <v>CSI Automação</v>
          </cell>
          <cell r="AO507" t="str">
            <v>Axitec - AC-250P/156-60S</v>
          </cell>
          <cell r="AP507" t="str">
            <v>PHB - PHB4600-SS</v>
          </cell>
          <cell r="AQ507">
            <v>2</v>
          </cell>
          <cell r="AR507" t="str">
            <v/>
          </cell>
          <cell r="AS507">
            <v>119</v>
          </cell>
          <cell r="AU507" t="str">
            <v>CAF10</v>
          </cell>
          <cell r="AV507" t="str">
            <v>F633841</v>
          </cell>
          <cell r="AW507">
            <v>113</v>
          </cell>
          <cell r="AX507" t="str">
            <v>2# PR 1KV 3X50(50)MM²AL</v>
          </cell>
          <cell r="AY507">
            <v>8.8999999999999996E-2</v>
          </cell>
          <cell r="BA507" t="str">
            <v>3# CU 35 mm²</v>
          </cell>
          <cell r="BB507">
            <v>2.0304082609047298</v>
          </cell>
        </row>
        <row r="508">
          <cell r="B508" t="str">
            <v>A017414696</v>
          </cell>
          <cell r="C508">
            <v>6273020</v>
          </cell>
          <cell r="D508" t="str">
            <v>VITOR LUIZ TEIXEIRA DE ALMEIDA FILHO</v>
          </cell>
          <cell r="E508">
            <v>5</v>
          </cell>
          <cell r="F508">
            <v>5</v>
          </cell>
          <cell r="G508">
            <v>42541</v>
          </cell>
          <cell r="H508" t="str">
            <v>JUN</v>
          </cell>
          <cell r="I508">
            <v>2016</v>
          </cell>
          <cell r="J508">
            <v>42579</v>
          </cell>
          <cell r="K508">
            <v>42570</v>
          </cell>
          <cell r="L508" t="str">
            <v>JUL</v>
          </cell>
          <cell r="M508">
            <v>2016</v>
          </cell>
          <cell r="N508" t="str">
            <v>-</v>
          </cell>
          <cell r="O508" t="str">
            <v>CONCLUÍDO</v>
          </cell>
          <cell r="P508">
            <v>9</v>
          </cell>
          <cell r="Q508">
            <v>24</v>
          </cell>
          <cell r="R508" t="str">
            <v>Olney</v>
          </cell>
          <cell r="S508" t="str">
            <v>APROVADO</v>
          </cell>
          <cell r="T508">
            <v>42579</v>
          </cell>
          <cell r="U508" t="str">
            <v>JUL</v>
          </cell>
          <cell r="V508">
            <v>2016</v>
          </cell>
          <cell r="W508" t="str">
            <v>CABO FRIO</v>
          </cell>
          <cell r="X508" t="str">
            <v>NT-BR 010 R-1</v>
          </cell>
          <cell r="Y508" t="str">
            <v>MICRO</v>
          </cell>
          <cell r="Z508" t="str">
            <v>NÃO</v>
          </cell>
          <cell r="AA508" t="str">
            <v>BT - 3Ø</v>
          </cell>
          <cell r="AB508" t="str">
            <v>Comercial</v>
          </cell>
          <cell r="AC508" t="str">
            <v>ORDEM FINALIZADA</v>
          </cell>
          <cell r="AD508" t="str">
            <v>-22.880908</v>
          </cell>
          <cell r="AE508" t="str">
            <v>-42.012711</v>
          </cell>
          <cell r="AF508" t="str">
            <v>SIM</v>
          </cell>
          <cell r="AG508">
            <v>42662</v>
          </cell>
          <cell r="AH508" t="str">
            <v>AUTO</v>
          </cell>
          <cell r="AJ508" t="str">
            <v>19/10/2016</v>
          </cell>
          <cell r="AK508" t="str">
            <v>OUT</v>
          </cell>
          <cell r="AL508">
            <v>2016</v>
          </cell>
          <cell r="AM508" t="str">
            <v>CSI Automação</v>
          </cell>
          <cell r="AO508" t="str">
            <v>Axitec - AC-250P/156-60S</v>
          </cell>
          <cell r="AP508" t="str">
            <v>PHB - PHB4600-SS</v>
          </cell>
          <cell r="AQ508">
            <v>2</v>
          </cell>
          <cell r="AR508" t="str">
            <v/>
          </cell>
          <cell r="AS508">
            <v>121</v>
          </cell>
          <cell r="AU508" t="str">
            <v>CAF10</v>
          </cell>
          <cell r="AV508" t="str">
            <v>F633841</v>
          </cell>
          <cell r="AW508">
            <v>113</v>
          </cell>
          <cell r="AX508" t="str">
            <v>2# PR 1KV 3X50(50)MM²AL</v>
          </cell>
          <cell r="AY508">
            <v>8.8999999999999996E-2</v>
          </cell>
          <cell r="BA508" t="str">
            <v>3# CU 35 mm²</v>
          </cell>
          <cell r="BB508">
            <v>2.0304082609047298</v>
          </cell>
        </row>
        <row r="509">
          <cell r="B509" t="str">
            <v>A017618823</v>
          </cell>
          <cell r="C509">
            <v>1850095</v>
          </cell>
          <cell r="D509" t="str">
            <v>JOSE MAURICIO MACHADO LIMA</v>
          </cell>
          <cell r="E509">
            <v>8.5050000000000008</v>
          </cell>
          <cell r="F509" t="str">
            <v>0</v>
          </cell>
          <cell r="G509">
            <v>42569</v>
          </cell>
          <cell r="H509" t="str">
            <v>JUL</v>
          </cell>
          <cell r="I509">
            <v>2016</v>
          </cell>
          <cell r="J509">
            <v>42570</v>
          </cell>
          <cell r="K509">
            <v>42570</v>
          </cell>
          <cell r="L509" t="str">
            <v>JUL</v>
          </cell>
          <cell r="M509">
            <v>2016</v>
          </cell>
          <cell r="N509" t="str">
            <v>-</v>
          </cell>
          <cell r="O509" t="str">
            <v>CANCELADO</v>
          </cell>
          <cell r="P509">
            <v>14</v>
          </cell>
          <cell r="Q509">
            <v>15</v>
          </cell>
          <cell r="R509" t="str">
            <v>Olney</v>
          </cell>
          <cell r="S509" t="str">
            <v>REPROVADO</v>
          </cell>
          <cell r="T509">
            <v>42584</v>
          </cell>
          <cell r="U509" t="str">
            <v>AGO</v>
          </cell>
          <cell r="V509">
            <v>2016</v>
          </cell>
          <cell r="W509" t="str">
            <v>PETRÓPOLIS</v>
          </cell>
          <cell r="X509" t="str">
            <v>NT-BR 010 R-1</v>
          </cell>
          <cell r="Y509" t="str">
            <v>MICRO</v>
          </cell>
          <cell r="Z509" t="str">
            <v>NÃO</v>
          </cell>
          <cell r="AA509" t="str">
            <v>BT - 3Ø</v>
          </cell>
          <cell r="AB509" t="str">
            <v>Residencial</v>
          </cell>
          <cell r="AC509" t="str">
            <v>ORDEM FINALIZADA</v>
          </cell>
          <cell r="AD509" t="str">
            <v>-22.507104</v>
          </cell>
          <cell r="AE509" t="str">
            <v>-43.201853</v>
          </cell>
          <cell r="AF509" t="str">
            <v>NÃO</v>
          </cell>
          <cell r="AH509" t="str">
            <v>AUTO</v>
          </cell>
          <cell r="AJ509">
            <v>42754</v>
          </cell>
          <cell r="AK509" t="str">
            <v>JAN</v>
          </cell>
          <cell r="AL509">
            <v>2017</v>
          </cell>
          <cell r="AM509" t="str">
            <v>Alexandre de C. Garcia</v>
          </cell>
          <cell r="AN509" t="str">
            <v>procuração e ART</v>
          </cell>
          <cell r="AQ509">
            <v>1</v>
          </cell>
          <cell r="AR509" t="str">
            <v/>
          </cell>
          <cell r="AS509">
            <v>185</v>
          </cell>
          <cell r="AT509" t="str">
            <v>ART + Representante Legal</v>
          </cell>
          <cell r="AU509" t="str">
            <v>BGN04</v>
          </cell>
          <cell r="AV509" t="str">
            <v>PE65773</v>
          </cell>
          <cell r="AW509">
            <v>45</v>
          </cell>
          <cell r="AX509" t="str">
            <v>3# CU 35 mm² (CU 35 mm²)</v>
          </cell>
          <cell r="AY509">
            <v>0.2611</v>
          </cell>
          <cell r="BA509" t="str">
            <v>3# CA 4/0 AWG (CU 35 mm²)</v>
          </cell>
          <cell r="BB509">
            <v>4.5442470601201226</v>
          </cell>
        </row>
        <row r="510">
          <cell r="B510" t="str">
            <v>A017620260</v>
          </cell>
          <cell r="C510">
            <v>6306797</v>
          </cell>
          <cell r="D510" t="str">
            <v>DARCLER POGIAN MACHADO</v>
          </cell>
          <cell r="E510">
            <v>3.4649999999999999</v>
          </cell>
          <cell r="F510">
            <v>3.4649999999999999</v>
          </cell>
          <cell r="G510">
            <v>42569</v>
          </cell>
          <cell r="H510" t="str">
            <v>JUL</v>
          </cell>
          <cell r="I510">
            <v>2016</v>
          </cell>
          <cell r="J510">
            <v>42570</v>
          </cell>
          <cell r="K510">
            <v>42570</v>
          </cell>
          <cell r="L510" t="str">
            <v>JUL</v>
          </cell>
          <cell r="M510">
            <v>2016</v>
          </cell>
          <cell r="N510" t="str">
            <v>-</v>
          </cell>
          <cell r="O510" t="str">
            <v>CONCLUÍDO</v>
          </cell>
          <cell r="P510">
            <v>14</v>
          </cell>
          <cell r="Q510">
            <v>14</v>
          </cell>
          <cell r="R510" t="str">
            <v>Olney</v>
          </cell>
          <cell r="S510" t="str">
            <v>APROVADO</v>
          </cell>
          <cell r="T510">
            <v>42584</v>
          </cell>
          <cell r="U510" t="str">
            <v>AGO</v>
          </cell>
          <cell r="V510">
            <v>2016</v>
          </cell>
          <cell r="W510" t="str">
            <v>CABO FRIO</v>
          </cell>
          <cell r="X510" t="str">
            <v>NT-BR 010 R-1</v>
          </cell>
          <cell r="Y510" t="str">
            <v>MICRO</v>
          </cell>
          <cell r="Z510" t="str">
            <v>NÃO</v>
          </cell>
          <cell r="AA510" t="str">
            <v>BT - 3Ø</v>
          </cell>
          <cell r="AB510" t="str">
            <v>Residencial</v>
          </cell>
          <cell r="AC510" t="str">
            <v>ORDEM FINALIZADA</v>
          </cell>
          <cell r="AD510" t="str">
            <v>-22.748788</v>
          </cell>
          <cell r="AE510" t="str">
            <v>-41.960421</v>
          </cell>
          <cell r="AF510" t="str">
            <v>SIM</v>
          </cell>
          <cell r="AG510">
            <v>42678</v>
          </cell>
          <cell r="AH510" t="str">
            <v>AUTO</v>
          </cell>
          <cell r="AJ510">
            <v>42681</v>
          </cell>
          <cell r="AK510" t="str">
            <v>NOV</v>
          </cell>
          <cell r="AL510">
            <v>2016</v>
          </cell>
          <cell r="AM510" t="str">
            <v>Green Solar</v>
          </cell>
          <cell r="AO510" t="str">
            <v>Canadian Solar - CS6X-315P</v>
          </cell>
          <cell r="AP510" t="str">
            <v>ABB - PVI-5000-TL-OUTD</v>
          </cell>
          <cell r="AQ510">
            <v>1</v>
          </cell>
          <cell r="AR510" t="str">
            <v/>
          </cell>
          <cell r="AS510">
            <v>112</v>
          </cell>
          <cell r="AU510" t="str">
            <v>BUZ01</v>
          </cell>
          <cell r="AV510" t="str">
            <v>F631329</v>
          </cell>
          <cell r="AW510">
            <v>30</v>
          </cell>
          <cell r="AX510" t="str">
            <v>PR 1kV 3x95(50)mm²AL</v>
          </cell>
          <cell r="AY510">
            <v>0.47599999999999998</v>
          </cell>
          <cell r="BA510" t="str">
            <v>3# CA 2 AWG</v>
          </cell>
          <cell r="BB510">
            <v>21.661859851926959</v>
          </cell>
        </row>
        <row r="511">
          <cell r="B511" t="str">
            <v>A017378243</v>
          </cell>
          <cell r="C511">
            <v>3547125</v>
          </cell>
          <cell r="D511" t="str">
            <v>SILVIO COSTA DA SILVA CAVALCAN</v>
          </cell>
          <cell r="E511">
            <v>2.5499999999999998</v>
          </cell>
          <cell r="F511">
            <v>2.5499999999999998</v>
          </cell>
          <cell r="G511">
            <v>42536</v>
          </cell>
          <cell r="H511" t="str">
            <v>JUN</v>
          </cell>
          <cell r="I511">
            <v>2016</v>
          </cell>
          <cell r="J511">
            <v>42571</v>
          </cell>
          <cell r="K511">
            <v>42571</v>
          </cell>
          <cell r="L511" t="str">
            <v>JUL</v>
          </cell>
          <cell r="M511">
            <v>2016</v>
          </cell>
          <cell r="N511" t="str">
            <v>-</v>
          </cell>
          <cell r="O511" t="str">
            <v>CONCLUÍDO</v>
          </cell>
          <cell r="P511">
            <v>6</v>
          </cell>
          <cell r="Q511">
            <v>20</v>
          </cell>
          <cell r="R511" t="str">
            <v>Olney</v>
          </cell>
          <cell r="S511" t="str">
            <v>APROVADO</v>
          </cell>
          <cell r="T511">
            <v>42577</v>
          </cell>
          <cell r="U511" t="str">
            <v>JUL</v>
          </cell>
          <cell r="V511">
            <v>2016</v>
          </cell>
          <cell r="W511" t="str">
            <v>NITERÓI</v>
          </cell>
          <cell r="X511" t="str">
            <v>NT-BR 010 R-1</v>
          </cell>
          <cell r="Y511" t="str">
            <v>MICRO</v>
          </cell>
          <cell r="Z511" t="str">
            <v>NÃO</v>
          </cell>
          <cell r="AA511" t="str">
            <v>BT - 3Ø</v>
          </cell>
          <cell r="AB511" t="str">
            <v>Residencial</v>
          </cell>
          <cell r="AC511" t="str">
            <v>ORDEM FINALIZADA</v>
          </cell>
          <cell r="AD511" t="str">
            <v>-22.958386</v>
          </cell>
          <cell r="AE511" t="str">
            <v>-42.968422</v>
          </cell>
          <cell r="AF511" t="str">
            <v>SIM</v>
          </cell>
          <cell r="AG511">
            <v>42650</v>
          </cell>
          <cell r="AH511" t="str">
            <v>AUTO</v>
          </cell>
          <cell r="AJ511" t="str">
            <v>10/10/2016</v>
          </cell>
          <cell r="AK511" t="str">
            <v>OUT</v>
          </cell>
          <cell r="AL511">
            <v>2016</v>
          </cell>
          <cell r="AM511" t="str">
            <v>Souza Sève Engenharia</v>
          </cell>
          <cell r="AO511" t="str">
            <v>Canadian Solar  - CS6P-255P</v>
          </cell>
          <cell r="AP511" t="str">
            <v>WEG  - SMA SB2.5-1 VL-40</v>
          </cell>
          <cell r="AQ511">
            <v>2</v>
          </cell>
          <cell r="AR511" t="str">
            <v/>
          </cell>
          <cell r="AS511">
            <v>117</v>
          </cell>
          <cell r="AU511" t="str">
            <v>INO02</v>
          </cell>
          <cell r="AV511" t="str">
            <v>NI39702</v>
          </cell>
          <cell r="AW511">
            <v>75</v>
          </cell>
          <cell r="AX511" t="str">
            <v>PR 1kV 3x95(50)mm²AL</v>
          </cell>
          <cell r="AY511">
            <v>0.69599999999999995</v>
          </cell>
          <cell r="BA511" t="str">
            <v>3# CA 2 AWG</v>
          </cell>
          <cell r="BB511">
            <v>11.15</v>
          </cell>
        </row>
        <row r="512">
          <cell r="B512" t="str">
            <v>A017634915</v>
          </cell>
          <cell r="C512">
            <v>1226905</v>
          </cell>
          <cell r="D512" t="str">
            <v>ALPHEU PINTO LOUREIRO</v>
          </cell>
          <cell r="E512">
            <v>2</v>
          </cell>
          <cell r="F512">
            <v>2</v>
          </cell>
          <cell r="G512">
            <v>42571</v>
          </cell>
          <cell r="H512" t="str">
            <v>JUL</v>
          </cell>
          <cell r="I512">
            <v>2016</v>
          </cell>
          <cell r="J512">
            <v>42571</v>
          </cell>
          <cell r="K512">
            <v>42571</v>
          </cell>
          <cell r="L512" t="str">
            <v>JUL</v>
          </cell>
          <cell r="M512">
            <v>2016</v>
          </cell>
          <cell r="N512" t="str">
            <v>-</v>
          </cell>
          <cell r="O512" t="str">
            <v>CANCELADO</v>
          </cell>
          <cell r="P512">
            <v>23</v>
          </cell>
          <cell r="Q512">
            <v>23</v>
          </cell>
          <cell r="R512" t="str">
            <v>Olney</v>
          </cell>
          <cell r="S512" t="str">
            <v>REPROVADO</v>
          </cell>
          <cell r="T512">
            <v>42594</v>
          </cell>
          <cell r="U512" t="str">
            <v>AGO</v>
          </cell>
          <cell r="V512">
            <v>2016</v>
          </cell>
          <cell r="W512" t="str">
            <v>NITERÓI</v>
          </cell>
          <cell r="X512" t="str">
            <v>NT-BR 010 R-1</v>
          </cell>
          <cell r="Y512" t="str">
            <v>MICRO</v>
          </cell>
          <cell r="Z512" t="str">
            <v>NÃO</v>
          </cell>
          <cell r="AA512" t="str">
            <v>BT - 3Ø</v>
          </cell>
          <cell r="AB512" t="str">
            <v>Residencial</v>
          </cell>
          <cell r="AC512" t="str">
            <v>ORDEM FINALIZADA</v>
          </cell>
          <cell r="AD512" t="str">
            <v>-22.931061</v>
          </cell>
          <cell r="AE512" t="str">
            <v>-42.807094</v>
          </cell>
          <cell r="AF512" t="str">
            <v>NÃO</v>
          </cell>
          <cell r="AH512" t="str">
            <v>AUTO</v>
          </cell>
          <cell r="AJ512">
            <v>42754</v>
          </cell>
          <cell r="AK512" t="str">
            <v>JAN</v>
          </cell>
          <cell r="AL512">
            <v>2017</v>
          </cell>
          <cell r="AM512" t="str">
            <v>SEI Energias</v>
          </cell>
          <cell r="AQ512">
            <v>1</v>
          </cell>
          <cell r="AR512" t="str">
            <v/>
          </cell>
          <cell r="AS512">
            <v>183</v>
          </cell>
          <cell r="AT512" t="str">
            <v>ART + Formulário de SA + Diagrama/Projeto + Representante Legal + Certificado/Registro - Inversor + Outros</v>
          </cell>
          <cell r="AU512" t="str">
            <v>MAR03</v>
          </cell>
          <cell r="AV512" t="str">
            <v>NI39569</v>
          </cell>
          <cell r="AW512">
            <v>30</v>
          </cell>
          <cell r="AX512" t="str">
            <v>3# PR 1kV 3x50(50)mm²AL</v>
          </cell>
          <cell r="AY512">
            <v>0.4521</v>
          </cell>
          <cell r="BA512" t="str">
            <v>3# CA 2 AWG</v>
          </cell>
          <cell r="BB512">
            <v>5.49</v>
          </cell>
        </row>
        <row r="513">
          <cell r="B513" t="str">
            <v>A017627313</v>
          </cell>
          <cell r="C513">
            <v>5002877</v>
          </cell>
          <cell r="D513" t="str">
            <v>TRICON CONTRUCOES CIVIL ELETRICA E TERRA</v>
          </cell>
          <cell r="E513">
            <v>11.44</v>
          </cell>
          <cell r="F513" t="str">
            <v>0</v>
          </cell>
          <cell r="G513">
            <v>42570</v>
          </cell>
          <cell r="H513" t="str">
            <v>JUL</v>
          </cell>
          <cell r="I513">
            <v>2016</v>
          </cell>
          <cell r="J513">
            <v>42572</v>
          </cell>
          <cell r="K513">
            <v>42572</v>
          </cell>
          <cell r="L513" t="str">
            <v>JUL</v>
          </cell>
          <cell r="M513">
            <v>2016</v>
          </cell>
          <cell r="N513" t="str">
            <v>-</v>
          </cell>
          <cell r="O513" t="str">
            <v>CONCLUÍDO</v>
          </cell>
          <cell r="P513">
            <v>18</v>
          </cell>
          <cell r="Q513">
            <v>25</v>
          </cell>
          <cell r="R513" t="str">
            <v>Mariana</v>
          </cell>
          <cell r="S513" t="str">
            <v>REPROVADO</v>
          </cell>
          <cell r="T513">
            <v>42590</v>
          </cell>
          <cell r="U513" t="str">
            <v>AGO</v>
          </cell>
          <cell r="V513">
            <v>2016</v>
          </cell>
          <cell r="W513" t="str">
            <v>CAMPOS</v>
          </cell>
          <cell r="X513" t="str">
            <v>NT-BR 010 R-1</v>
          </cell>
          <cell r="Y513" t="str">
            <v>MICRO</v>
          </cell>
          <cell r="Z513" t="str">
            <v>NÃO</v>
          </cell>
          <cell r="AA513" t="str">
            <v>BT - 3Ø</v>
          </cell>
          <cell r="AB513" t="str">
            <v>Comercial</v>
          </cell>
          <cell r="AC513" t="str">
            <v>ORDEM FINALIZADA</v>
          </cell>
          <cell r="AD513" t="str">
            <v>-21.766288</v>
          </cell>
          <cell r="AE513" t="str">
            <v>-41.273736</v>
          </cell>
          <cell r="AF513" t="str">
            <v>NÃO</v>
          </cell>
          <cell r="AH513" t="str">
            <v>AUTO REM</v>
          </cell>
          <cell r="AI513" t="str">
            <v>6428500 - 100%</v>
          </cell>
          <cell r="AJ513" t="str">
            <v>17/10/2016</v>
          </cell>
          <cell r="AK513" t="str">
            <v>OUT</v>
          </cell>
          <cell r="AL513">
            <v>2016</v>
          </cell>
          <cell r="AM513" t="str">
            <v>Tricon Engenharia</v>
          </cell>
          <cell r="AO513" t="str">
            <v>Canadian Solar - CS6P-260P</v>
          </cell>
          <cell r="AP513" t="str">
            <v>PHB - 4600-SS</v>
          </cell>
          <cell r="AQ513">
            <v>1</v>
          </cell>
          <cell r="AR513" t="str">
            <v/>
          </cell>
          <cell r="AS513">
            <v>90</v>
          </cell>
          <cell r="AT513" t="str">
            <v>ART + Diagrama/Projeto + Representante Legal</v>
          </cell>
          <cell r="AU513" t="str">
            <v>DIC02</v>
          </cell>
          <cell r="AV513" t="str">
            <v>CP13064</v>
          </cell>
          <cell r="AW513" t="str">
            <v/>
          </cell>
          <cell r="AX513" t="str">
            <v>3# PR 1kV 3x50(50)mm²AL</v>
          </cell>
          <cell r="AY513">
            <v>0.43110000000000004</v>
          </cell>
          <cell r="BA513" t="str">
            <v>3# CA 2 AWG</v>
          </cell>
          <cell r="BB513">
            <v>8.3962314052278781</v>
          </cell>
        </row>
        <row r="514">
          <cell r="B514" t="str">
            <v>A017654926</v>
          </cell>
          <cell r="C514">
            <v>6160349</v>
          </cell>
          <cell r="D514" t="str">
            <v>CLAUDIA RITA MACHADO VALENTE</v>
          </cell>
          <cell r="F514" t="str">
            <v>0</v>
          </cell>
          <cell r="G514">
            <v>42573</v>
          </cell>
          <cell r="H514" t="str">
            <v>-</v>
          </cell>
          <cell r="I514" t="str">
            <v>-</v>
          </cell>
          <cell r="J514">
            <v>42573</v>
          </cell>
          <cell r="K514">
            <v>42573</v>
          </cell>
          <cell r="L514" t="str">
            <v>-</v>
          </cell>
          <cell r="M514" t="str">
            <v>-</v>
          </cell>
          <cell r="N514" t="str">
            <v>-</v>
          </cell>
          <cell r="O514" t="str">
            <v>CANCELADO</v>
          </cell>
          <cell r="P514" t="str">
            <v>-</v>
          </cell>
          <cell r="Q514" t="str">
            <v>-</v>
          </cell>
          <cell r="S514" t="str">
            <v>ING. INDEVIDO</v>
          </cell>
          <cell r="U514" t="str">
            <v>-</v>
          </cell>
          <cell r="V514" t="str">
            <v>-</v>
          </cell>
          <cell r="X514" t="str">
            <v>-</v>
          </cell>
          <cell r="Y514" t="str">
            <v>-</v>
          </cell>
          <cell r="AC514" t="str">
            <v>ORDEM FINALIZADA</v>
          </cell>
          <cell r="AF514" t="str">
            <v/>
          </cell>
          <cell r="AJ514">
            <v>42591</v>
          </cell>
          <cell r="AK514" t="str">
            <v>-</v>
          </cell>
          <cell r="AL514" t="str">
            <v>-</v>
          </cell>
          <cell r="AN514" t="str">
            <v>Projeto não enviado</v>
          </cell>
          <cell r="AQ514" t="str">
            <v>-</v>
          </cell>
          <cell r="AR514" t="str">
            <v/>
          </cell>
          <cell r="AS514" t="str">
            <v>-</v>
          </cell>
          <cell r="AU514" t="str">
            <v>-</v>
          </cell>
          <cell r="AV514" t="str">
            <v>-</v>
          </cell>
          <cell r="AW514" t="str">
            <v>-</v>
          </cell>
          <cell r="AX514" t="str">
            <v>-</v>
          </cell>
          <cell r="AY514" t="str">
            <v>-</v>
          </cell>
          <cell r="BA514" t="str">
            <v>-</v>
          </cell>
          <cell r="BB514" t="str">
            <v>-</v>
          </cell>
        </row>
        <row r="515">
          <cell r="B515" t="str">
            <v>A017674479</v>
          </cell>
          <cell r="C515">
            <v>1850032</v>
          </cell>
          <cell r="D515" t="str">
            <v>JOSE ROBERTO FARIAS CARNEIRO</v>
          </cell>
          <cell r="E515">
            <v>2</v>
          </cell>
          <cell r="F515" t="str">
            <v>0</v>
          </cell>
          <cell r="G515">
            <v>42576</v>
          </cell>
          <cell r="H515" t="str">
            <v>JUL</v>
          </cell>
          <cell r="I515">
            <v>2016</v>
          </cell>
          <cell r="J515">
            <v>42576</v>
          </cell>
          <cell r="K515">
            <v>42573</v>
          </cell>
          <cell r="L515" t="str">
            <v>JUL</v>
          </cell>
          <cell r="M515">
            <v>2016</v>
          </cell>
          <cell r="N515" t="str">
            <v>-</v>
          </cell>
          <cell r="O515" t="str">
            <v>VISTORIA</v>
          </cell>
          <cell r="P515">
            <v>17</v>
          </cell>
          <cell r="Q515">
            <v>26</v>
          </cell>
          <cell r="R515" t="str">
            <v>Olney</v>
          </cell>
          <cell r="S515" t="str">
            <v>REPROVADO</v>
          </cell>
          <cell r="T515">
            <v>42590</v>
          </cell>
          <cell r="U515" t="str">
            <v>AGO</v>
          </cell>
          <cell r="V515">
            <v>2016</v>
          </cell>
          <cell r="W515" t="str">
            <v>CABO FRIO</v>
          </cell>
          <cell r="X515" t="str">
            <v>NT-BR 010 R-1</v>
          </cell>
          <cell r="Y515" t="str">
            <v>MICRO</v>
          </cell>
          <cell r="Z515" t="str">
            <v>NÃO</v>
          </cell>
          <cell r="AA515" t="str">
            <v>BT - 3Ø</v>
          </cell>
          <cell r="AB515" t="str">
            <v>Residencial</v>
          </cell>
          <cell r="AC515" t="str">
            <v>ORDEM SUSPENSA</v>
          </cell>
          <cell r="AD515" t="str">
            <v>-22.864213</v>
          </cell>
          <cell r="AE515" t="str">
            <v>-42.115547</v>
          </cell>
          <cell r="AF515" t="str">
            <v>NÃO</v>
          </cell>
          <cell r="AH515" t="str">
            <v>AUTO</v>
          </cell>
          <cell r="AK515" t="str">
            <v>-</v>
          </cell>
          <cell r="AL515" t="str">
            <v>-</v>
          </cell>
          <cell r="AM515" t="str">
            <v>Solar Energy do Brasil</v>
          </cell>
          <cell r="AN515" t="str">
            <v>Ampliação</v>
          </cell>
          <cell r="AQ515">
            <v>1</v>
          </cell>
          <cell r="AR515" t="str">
            <v/>
          </cell>
          <cell r="AS515" t="str">
            <v>-</v>
          </cell>
          <cell r="AT515" t="str">
            <v>ART + Outros</v>
          </cell>
          <cell r="AU515" t="str">
            <v>SPA01</v>
          </cell>
          <cell r="AV515" t="str">
            <v>CF44445</v>
          </cell>
          <cell r="AW515">
            <v>75</v>
          </cell>
          <cell r="AX515" t="str">
            <v>3# CU 16-1 FIO (CU 16-1 FIO)</v>
          </cell>
          <cell r="AY515">
            <v>0.4461</v>
          </cell>
          <cell r="BA515" t="str">
            <v>3# CU 35 mm²</v>
          </cell>
          <cell r="BB515">
            <v>2.87</v>
          </cell>
        </row>
        <row r="516">
          <cell r="B516" t="str">
            <v>A016835330</v>
          </cell>
          <cell r="C516">
            <v>4004019</v>
          </cell>
          <cell r="D516" t="str">
            <v>AGUAS DO PARAIBA S A TRATAMENTO DE RESID</v>
          </cell>
          <cell r="E516">
            <v>14.82</v>
          </cell>
          <cell r="F516">
            <v>14.82</v>
          </cell>
          <cell r="G516">
            <v>42465</v>
          </cell>
          <cell r="H516" t="str">
            <v>ABR</v>
          </cell>
          <cell r="I516">
            <v>2016</v>
          </cell>
          <cell r="J516">
            <v>42577</v>
          </cell>
          <cell r="K516">
            <v>42577</v>
          </cell>
          <cell r="L516" t="str">
            <v>JUL</v>
          </cell>
          <cell r="M516">
            <v>2016</v>
          </cell>
          <cell r="N516" t="str">
            <v>-</v>
          </cell>
          <cell r="O516" t="str">
            <v>VISTORIA</v>
          </cell>
          <cell r="P516">
            <v>1</v>
          </cell>
          <cell r="Q516">
            <v>25</v>
          </cell>
          <cell r="R516" t="str">
            <v>Olney</v>
          </cell>
          <cell r="S516" t="str">
            <v>APROVADO</v>
          </cell>
          <cell r="T516">
            <v>42578</v>
          </cell>
          <cell r="U516" t="str">
            <v>JUL</v>
          </cell>
          <cell r="V516">
            <v>2016</v>
          </cell>
          <cell r="W516" t="str">
            <v>CAMPOS</v>
          </cell>
          <cell r="X516" t="str">
            <v>NT-BR 010 R-1</v>
          </cell>
          <cell r="Y516" t="str">
            <v>MICRO</v>
          </cell>
          <cell r="Z516" t="str">
            <v>NÃO</v>
          </cell>
          <cell r="AA516" t="str">
            <v>BT - 3Ø</v>
          </cell>
          <cell r="AB516" t="str">
            <v>Industrial</v>
          </cell>
          <cell r="AC516" t="str">
            <v>ORDEM SUSPENSA</v>
          </cell>
          <cell r="AD516" t="str">
            <v>-21.741813</v>
          </cell>
          <cell r="AE516" t="str">
            <v>-41.332922</v>
          </cell>
          <cell r="AF516" t="str">
            <v>NÃO</v>
          </cell>
          <cell r="AG516" t="str">
            <v/>
          </cell>
          <cell r="AH516" t="str">
            <v>AUTO REM</v>
          </cell>
          <cell r="AI516" t="str">
            <v>5725429 - 100%</v>
          </cell>
          <cell r="AK516" t="str">
            <v>-</v>
          </cell>
          <cell r="AL516" t="str">
            <v>-</v>
          </cell>
          <cell r="AM516" t="str">
            <v>Joselito G Silveira</v>
          </cell>
          <cell r="AQ516">
            <v>3</v>
          </cell>
          <cell r="AR516" t="str">
            <v>CANC VISTORIA</v>
          </cell>
          <cell r="AS516" t="str">
            <v>-</v>
          </cell>
          <cell r="AU516" t="str">
            <v>MOB04</v>
          </cell>
          <cell r="AV516" t="str">
            <v>CP14696</v>
          </cell>
          <cell r="AW516" t="str">
            <v/>
          </cell>
          <cell r="AX516" t="str">
            <v>PR 1kV 3x50(50)mm²AL</v>
          </cell>
          <cell r="AY516">
            <v>0.53400000000000003</v>
          </cell>
          <cell r="BA516" t="str">
            <v>3# CA 336,4 MCM (CA 1/0 AWG)</v>
          </cell>
          <cell r="BB516">
            <v>1.53</v>
          </cell>
        </row>
        <row r="517">
          <cell r="B517" t="str">
            <v>A017688258</v>
          </cell>
          <cell r="C517">
            <v>1107315</v>
          </cell>
          <cell r="D517" t="str">
            <v>ARLINDA TORRES</v>
          </cell>
          <cell r="E517">
            <v>0.3</v>
          </cell>
          <cell r="F517">
            <v>0.3</v>
          </cell>
          <cell r="G517">
            <v>42578</v>
          </cell>
          <cell r="H517" t="str">
            <v>JUL</v>
          </cell>
          <cell r="I517">
            <v>2016</v>
          </cell>
          <cell r="J517">
            <v>42578</v>
          </cell>
          <cell r="K517">
            <v>42578</v>
          </cell>
          <cell r="L517" t="str">
            <v>JUL</v>
          </cell>
          <cell r="M517">
            <v>2016</v>
          </cell>
          <cell r="N517" t="str">
            <v>-</v>
          </cell>
          <cell r="O517" t="str">
            <v>CANCELADO</v>
          </cell>
          <cell r="P517">
            <v>16</v>
          </cell>
          <cell r="Q517">
            <v>16</v>
          </cell>
          <cell r="R517" t="str">
            <v>Olney</v>
          </cell>
          <cell r="S517" t="str">
            <v>REPROVADO</v>
          </cell>
          <cell r="T517">
            <v>42594</v>
          </cell>
          <cell r="U517" t="str">
            <v>AGO</v>
          </cell>
          <cell r="V517">
            <v>2016</v>
          </cell>
          <cell r="W517" t="str">
            <v>NITERÓI</v>
          </cell>
          <cell r="X517" t="str">
            <v>NT-BR 010 R-1</v>
          </cell>
          <cell r="Y517" t="str">
            <v>MICRO</v>
          </cell>
          <cell r="Z517" t="str">
            <v>NÃO</v>
          </cell>
          <cell r="AA517" t="str">
            <v>BT - 1Ø</v>
          </cell>
          <cell r="AB517" t="str">
            <v>Residencial</v>
          </cell>
          <cell r="AC517" t="str">
            <v>ORDEM FINALIZADA</v>
          </cell>
          <cell r="AD517" t="str">
            <v>-22.898000</v>
          </cell>
          <cell r="AE517" t="str">
            <v>-43.099000</v>
          </cell>
          <cell r="AF517" t="str">
            <v>NÃO</v>
          </cell>
          <cell r="AH517" t="str">
            <v>AUTO REM</v>
          </cell>
          <cell r="AJ517">
            <v>42754</v>
          </cell>
          <cell r="AK517" t="str">
            <v>JAN</v>
          </cell>
          <cell r="AL517">
            <v>2017</v>
          </cell>
          <cell r="AM517" t="str">
            <v>Roney Herbert</v>
          </cell>
          <cell r="AQ517">
            <v>1</v>
          </cell>
          <cell r="AR517" t="str">
            <v/>
          </cell>
          <cell r="AS517">
            <v>176</v>
          </cell>
          <cell r="AT517" t="str">
            <v>ART + Formulário de SA + Representante Legal + Certificado/Registro - Inversor + Lista de UCs - % + Outros</v>
          </cell>
          <cell r="AU517" t="str">
            <v>ICA08</v>
          </cell>
          <cell r="AV517" t="str">
            <v>NI32644</v>
          </cell>
          <cell r="AW517">
            <v>113</v>
          </cell>
          <cell r="AX517" t="str">
            <v>3# PR 1kV 3x50(50)mm²AL</v>
          </cell>
          <cell r="AY517">
            <v>0.36810000000000004</v>
          </cell>
          <cell r="BA517" t="str">
            <v>3# COMP 185</v>
          </cell>
          <cell r="BB517">
            <v>0.56999999999999995</v>
          </cell>
        </row>
        <row r="518">
          <cell r="B518" t="str">
            <v>A017695793</v>
          </cell>
          <cell r="C518">
            <v>6364110</v>
          </cell>
          <cell r="D518" t="str">
            <v>ALBERTO LUIZ PARMA AMARAL</v>
          </cell>
          <cell r="E518">
            <v>2</v>
          </cell>
          <cell r="F518">
            <v>2</v>
          </cell>
          <cell r="G518">
            <v>42578</v>
          </cell>
          <cell r="H518" t="str">
            <v>JUL</v>
          </cell>
          <cell r="I518">
            <v>2016</v>
          </cell>
          <cell r="J518">
            <v>42580</v>
          </cell>
          <cell r="K518">
            <v>42580</v>
          </cell>
          <cell r="L518" t="str">
            <v>JUL</v>
          </cell>
          <cell r="M518">
            <v>2016</v>
          </cell>
          <cell r="N518" t="str">
            <v>-</v>
          </cell>
          <cell r="O518" t="str">
            <v>CONCLUÍDO</v>
          </cell>
          <cell r="P518">
            <v>17</v>
          </cell>
          <cell r="Q518">
            <v>17</v>
          </cell>
          <cell r="R518" t="str">
            <v>Olney</v>
          </cell>
          <cell r="S518" t="str">
            <v>APROVADO</v>
          </cell>
          <cell r="T518">
            <v>42597</v>
          </cell>
          <cell r="U518" t="str">
            <v>AGO</v>
          </cell>
          <cell r="V518">
            <v>2016</v>
          </cell>
          <cell r="W518" t="str">
            <v>CABO FRIO</v>
          </cell>
          <cell r="X518" t="str">
            <v>NT-BR 010 R-1</v>
          </cell>
          <cell r="Y518" t="str">
            <v>MICRO</v>
          </cell>
          <cell r="Z518" t="str">
            <v>NÃO</v>
          </cell>
          <cell r="AA518" t="str">
            <v>BT - 3Ø</v>
          </cell>
          <cell r="AB518" t="str">
            <v>Residencial</v>
          </cell>
          <cell r="AC518" t="str">
            <v>ORDEM FINALIZADA</v>
          </cell>
          <cell r="AD518" t="str">
            <v>-22.873988</v>
          </cell>
          <cell r="AE518" t="str">
            <v>-42.013269</v>
          </cell>
          <cell r="AF518" t="str">
            <v>SIM</v>
          </cell>
          <cell r="AG518">
            <v>42646</v>
          </cell>
          <cell r="AH518" t="str">
            <v>AUTO</v>
          </cell>
          <cell r="AJ518">
            <v>42470</v>
          </cell>
          <cell r="AK518" t="str">
            <v>ABR</v>
          </cell>
          <cell r="AL518">
            <v>2016</v>
          </cell>
          <cell r="AM518" t="str">
            <v>CSI Automação</v>
          </cell>
          <cell r="AO518" t="str">
            <v>B&amp;B Power - SF3000TL</v>
          </cell>
          <cell r="AP518" t="str">
            <v>Renovigi - 250 Wp</v>
          </cell>
          <cell r="AQ518">
            <v>1</v>
          </cell>
          <cell r="AR518" t="str">
            <v/>
          </cell>
          <cell r="AS518" t="str">
            <v>-</v>
          </cell>
          <cell r="AU518" t="str">
            <v>POC03</v>
          </cell>
          <cell r="AV518" t="str">
            <v>CF44077</v>
          </cell>
          <cell r="AW518">
            <v>113</v>
          </cell>
          <cell r="AX518" t="str">
            <v>3# PR 1kV 3x50(50)mm²AL</v>
          </cell>
          <cell r="AY518">
            <v>0.26700000000000002</v>
          </cell>
          <cell r="BA518" t="str">
            <v>3# CU 70 mm²</v>
          </cell>
          <cell r="BB518">
            <v>1.18</v>
          </cell>
        </row>
        <row r="519">
          <cell r="B519" t="str">
            <v>A017713097</v>
          </cell>
          <cell r="C519">
            <v>2861874</v>
          </cell>
          <cell r="D519" t="str">
            <v>ANA CECILIA MACIEL DE ARRUDA</v>
          </cell>
          <cell r="E519">
            <v>6.2</v>
          </cell>
          <cell r="F519" t="str">
            <v>0</v>
          </cell>
          <cell r="G519">
            <v>42580</v>
          </cell>
          <cell r="H519" t="str">
            <v>JUL</v>
          </cell>
          <cell r="I519">
            <v>2016</v>
          </cell>
          <cell r="J519">
            <v>42583</v>
          </cell>
          <cell r="K519">
            <v>42583</v>
          </cell>
          <cell r="L519" t="str">
            <v>AGO</v>
          </cell>
          <cell r="M519">
            <v>2016</v>
          </cell>
          <cell r="N519" t="str">
            <v>-</v>
          </cell>
          <cell r="O519" t="str">
            <v>CANCELADO</v>
          </cell>
          <cell r="P519">
            <v>14</v>
          </cell>
          <cell r="Q519">
            <v>22</v>
          </cell>
          <cell r="R519" t="str">
            <v>Olney</v>
          </cell>
          <cell r="S519" t="str">
            <v>REPROVADO</v>
          </cell>
          <cell r="T519">
            <v>42597</v>
          </cell>
          <cell r="U519" t="str">
            <v>AGO</v>
          </cell>
          <cell r="V519">
            <v>2016</v>
          </cell>
          <cell r="W519" t="str">
            <v>CAMPOS</v>
          </cell>
          <cell r="X519" t="str">
            <v>NT-BR 010 R-1</v>
          </cell>
          <cell r="Y519" t="str">
            <v>MICRO</v>
          </cell>
          <cell r="Z519" t="str">
            <v>NÃO</v>
          </cell>
          <cell r="AA519" t="str">
            <v>BT - 3Ø</v>
          </cell>
          <cell r="AB519" t="str">
            <v>Comercial</v>
          </cell>
          <cell r="AC519" t="str">
            <v>ORDEM FINALIZADA</v>
          </cell>
          <cell r="AD519" t="str">
            <v>-21.771413</v>
          </cell>
          <cell r="AE519" t="str">
            <v>-41.328687</v>
          </cell>
          <cell r="AF519" t="str">
            <v>NÃO</v>
          </cell>
          <cell r="AH519" t="str">
            <v>AUTO</v>
          </cell>
          <cell r="AJ519">
            <v>42754</v>
          </cell>
          <cell r="AK519" t="str">
            <v>JAN</v>
          </cell>
          <cell r="AL519">
            <v>2017</v>
          </cell>
          <cell r="AM519" t="str">
            <v>Edmilson Vaz</v>
          </cell>
          <cell r="AN519" t="str">
            <v>Ampliação</v>
          </cell>
          <cell r="AQ519">
            <v>1</v>
          </cell>
          <cell r="AR519" t="str">
            <v/>
          </cell>
          <cell r="AS519">
            <v>174</v>
          </cell>
          <cell r="AT519" t="str">
            <v>ART + Diagrama/Projeto + Representante Legal</v>
          </cell>
          <cell r="AU519" t="str">
            <v>DIC05</v>
          </cell>
          <cell r="AV519" t="str">
            <v>T13263</v>
          </cell>
          <cell r="AW519">
            <v>113</v>
          </cell>
          <cell r="AX519" t="str">
            <v>3# CA 4/0 AWG (CA 1/0 AWG)</v>
          </cell>
          <cell r="AY519">
            <v>0.62909999999999999</v>
          </cell>
          <cell r="BA519" t="str">
            <v>3# CA 2 AWG</v>
          </cell>
          <cell r="BB519">
            <v>14.49678124401102</v>
          </cell>
        </row>
        <row r="520">
          <cell r="B520" t="str">
            <v>A017715252</v>
          </cell>
          <cell r="C520">
            <v>6170461</v>
          </cell>
          <cell r="D520" t="str">
            <v>DEBERVAL DE OLIVEIRA</v>
          </cell>
          <cell r="E520">
            <v>1.5</v>
          </cell>
          <cell r="F520">
            <v>1.5</v>
          </cell>
          <cell r="G520">
            <v>42580</v>
          </cell>
          <cell r="H520" t="str">
            <v>JUL</v>
          </cell>
          <cell r="I520">
            <v>2016</v>
          </cell>
          <cell r="J520">
            <v>42583</v>
          </cell>
          <cell r="K520">
            <v>42583</v>
          </cell>
          <cell r="L520" t="str">
            <v>AGO</v>
          </cell>
          <cell r="M520">
            <v>2016</v>
          </cell>
          <cell r="N520" t="str">
            <v>-</v>
          </cell>
          <cell r="O520" t="str">
            <v>CONCLUÍDO</v>
          </cell>
          <cell r="P520">
            <v>14</v>
          </cell>
          <cell r="Q520">
            <v>14</v>
          </cell>
          <cell r="R520" t="str">
            <v>Olney</v>
          </cell>
          <cell r="S520" t="str">
            <v>APROVADO</v>
          </cell>
          <cell r="T520">
            <v>42597</v>
          </cell>
          <cell r="U520" t="str">
            <v>AGO</v>
          </cell>
          <cell r="V520">
            <v>2016</v>
          </cell>
          <cell r="W520" t="str">
            <v>CABO FRIO</v>
          </cell>
          <cell r="X520" t="str">
            <v>NT-BR 010 R-1</v>
          </cell>
          <cell r="Y520" t="str">
            <v>MICRO</v>
          </cell>
          <cell r="Z520" t="str">
            <v>NÃO</v>
          </cell>
          <cell r="AA520" t="str">
            <v>BT - 2Ø</v>
          </cell>
          <cell r="AB520" t="str">
            <v>Residencial</v>
          </cell>
          <cell r="AC520" t="str">
            <v>ORDEM FINALIZADA</v>
          </cell>
          <cell r="AD520" t="str">
            <v>-22.840736</v>
          </cell>
          <cell r="AE520" t="str">
            <v>-42.001922</v>
          </cell>
          <cell r="AF520" t="str">
            <v>SIM</v>
          </cell>
          <cell r="AG520">
            <v>42648</v>
          </cell>
          <cell r="AH520" t="str">
            <v>AUTO</v>
          </cell>
          <cell r="AJ520">
            <v>42531</v>
          </cell>
          <cell r="AK520" t="str">
            <v>JUN</v>
          </cell>
          <cell r="AL520">
            <v>2016</v>
          </cell>
          <cell r="AM520" t="str">
            <v>CSI Automação</v>
          </cell>
          <cell r="AO520" t="str">
            <v>Renovigi - Risen 250Wp</v>
          </cell>
          <cell r="AP520" t="str">
            <v>B&amp;B Power - SF3000TL</v>
          </cell>
          <cell r="AQ520">
            <v>1</v>
          </cell>
          <cell r="AR520" t="str">
            <v/>
          </cell>
          <cell r="AS520" t="str">
            <v>-</v>
          </cell>
          <cell r="AU520" t="str">
            <v>POC06</v>
          </cell>
          <cell r="AV520" t="str">
            <v>CF48277</v>
          </cell>
          <cell r="AW520">
            <v>75</v>
          </cell>
          <cell r="AX520" t="str">
            <v>3# CU 70 mm² (CU 35 mm²)</v>
          </cell>
          <cell r="AY520">
            <v>0.125</v>
          </cell>
          <cell r="BA520" t="str">
            <v>3# CU 35 mm²</v>
          </cell>
          <cell r="BB520">
            <v>4.7699999999999996</v>
          </cell>
        </row>
        <row r="521">
          <cell r="B521" t="str">
            <v>A017713744</v>
          </cell>
          <cell r="C521">
            <v>6298897</v>
          </cell>
          <cell r="D521" t="str">
            <v>TOMAZ DE AQUINO DIEZ ARANTES</v>
          </cell>
          <cell r="E521">
            <v>2</v>
          </cell>
          <cell r="F521" t="str">
            <v>0</v>
          </cell>
          <cell r="G521">
            <v>42580</v>
          </cell>
          <cell r="H521" t="str">
            <v>JUL</v>
          </cell>
          <cell r="I521">
            <v>2016</v>
          </cell>
          <cell r="J521">
            <v>42583</v>
          </cell>
          <cell r="K521">
            <v>42583</v>
          </cell>
          <cell r="L521" t="str">
            <v>AGO</v>
          </cell>
          <cell r="M521">
            <v>2016</v>
          </cell>
          <cell r="N521" t="str">
            <v>-</v>
          </cell>
          <cell r="O521" t="str">
            <v>CONCLUÍDO</v>
          </cell>
          <cell r="P521">
            <v>15</v>
          </cell>
          <cell r="Q521">
            <v>17</v>
          </cell>
          <cell r="R521" t="str">
            <v>Olney</v>
          </cell>
          <cell r="S521" t="str">
            <v>REPROVADO</v>
          </cell>
          <cell r="T521">
            <v>42598</v>
          </cell>
          <cell r="U521" t="str">
            <v>AGO</v>
          </cell>
          <cell r="V521">
            <v>2016</v>
          </cell>
          <cell r="W521" t="str">
            <v>TERESÓPOLIS</v>
          </cell>
          <cell r="X521" t="str">
            <v>NT-BR 010 R-1</v>
          </cell>
          <cell r="Y521" t="str">
            <v>MICRO</v>
          </cell>
          <cell r="Z521" t="str">
            <v>NÃO</v>
          </cell>
          <cell r="AA521" t="str">
            <v>BT - 3Ø</v>
          </cell>
          <cell r="AB521" t="str">
            <v>Residencial</v>
          </cell>
          <cell r="AC521" t="str">
            <v>ORDEM FINALIZADA</v>
          </cell>
          <cell r="AD521" t="str">
            <v>-22.398972</v>
          </cell>
          <cell r="AE521" t="str">
            <v>-42.983541</v>
          </cell>
          <cell r="AF521" t="str">
            <v>NÃO</v>
          </cell>
          <cell r="AH521" t="str">
            <v>AUTO</v>
          </cell>
          <cell r="AJ521">
            <v>42709</v>
          </cell>
          <cell r="AK521" t="str">
            <v>DEZ</v>
          </cell>
          <cell r="AL521">
            <v>2016</v>
          </cell>
          <cell r="AM521" t="str">
            <v>CSI Automação</v>
          </cell>
          <cell r="AN521" t="str">
            <v>Arranjo divergente em memorial</v>
          </cell>
          <cell r="AO521" t="str">
            <v>Renovigi - risen250wp</v>
          </cell>
          <cell r="AP521" t="str">
            <v>B&amp;B - SF3000TL</v>
          </cell>
          <cell r="AQ521">
            <v>1</v>
          </cell>
          <cell r="AR521" t="str">
            <v/>
          </cell>
          <cell r="AS521">
            <v>129</v>
          </cell>
          <cell r="AT521" t="str">
            <v>Diagrama/Projeto</v>
          </cell>
          <cell r="AU521" t="str">
            <v>TRB03</v>
          </cell>
          <cell r="AV521" t="str">
            <v>TE60915</v>
          </cell>
          <cell r="AW521">
            <v>30</v>
          </cell>
          <cell r="AX521" t="str">
            <v>3# CU 16-1 FIO (CU 35 mm²)</v>
          </cell>
          <cell r="AY521">
            <v>0.86009999999999998</v>
          </cell>
          <cell r="BA521" t="str">
            <v>3# CA 4 AWG</v>
          </cell>
          <cell r="BB521">
            <v>20.21745774609121</v>
          </cell>
        </row>
        <row r="522">
          <cell r="B522" t="str">
            <v>A017723092</v>
          </cell>
          <cell r="C522">
            <v>6391655</v>
          </cell>
          <cell r="D522" t="str">
            <v>CARLOS EDUARDO  SALVADOR DE LIMA</v>
          </cell>
          <cell r="E522">
            <v>4</v>
          </cell>
          <cell r="F522" t="str">
            <v>0</v>
          </cell>
          <cell r="G522">
            <v>42583</v>
          </cell>
          <cell r="H522" t="str">
            <v>AGO</v>
          </cell>
          <cell r="I522">
            <v>2016</v>
          </cell>
          <cell r="J522">
            <v>42583</v>
          </cell>
          <cell r="K522">
            <v>42583</v>
          </cell>
          <cell r="L522" t="str">
            <v>AGO</v>
          </cell>
          <cell r="M522">
            <v>2016</v>
          </cell>
          <cell r="N522" t="str">
            <v>-</v>
          </cell>
          <cell r="O522" t="str">
            <v>CONCLUÍDO</v>
          </cell>
          <cell r="P522">
            <v>15</v>
          </cell>
          <cell r="Q522">
            <v>17</v>
          </cell>
          <cell r="R522" t="str">
            <v>Olney</v>
          </cell>
          <cell r="S522" t="str">
            <v>REPROVADO</v>
          </cell>
          <cell r="T522">
            <v>42598</v>
          </cell>
          <cell r="U522" t="str">
            <v>AGO</v>
          </cell>
          <cell r="V522">
            <v>2016</v>
          </cell>
          <cell r="W522" t="str">
            <v>CABO FRIO</v>
          </cell>
          <cell r="X522" t="str">
            <v>NT-BR 010 R-1</v>
          </cell>
          <cell r="Y522" t="str">
            <v>MICRO</v>
          </cell>
          <cell r="Z522" t="str">
            <v>NÃO</v>
          </cell>
          <cell r="AA522" t="str">
            <v>BT - 3Ø</v>
          </cell>
          <cell r="AB522" t="str">
            <v>Residencial</v>
          </cell>
          <cell r="AC522" t="str">
            <v>ORDEM FINALIZADA</v>
          </cell>
          <cell r="AD522" t="str">
            <v>-22.894205</v>
          </cell>
          <cell r="AE522" t="str">
            <v>-42.042702</v>
          </cell>
          <cell r="AF522" t="str">
            <v>NÃO</v>
          </cell>
          <cell r="AH522" t="str">
            <v>AUTO</v>
          </cell>
          <cell r="AJ522">
            <v>42699</v>
          </cell>
          <cell r="AK522" t="str">
            <v>NOV</v>
          </cell>
          <cell r="AL522">
            <v>2016</v>
          </cell>
          <cell r="AM522" t="str">
            <v>CSI Automação</v>
          </cell>
          <cell r="AN522" t="str">
            <v>Arranjo divergente em memorial</v>
          </cell>
          <cell r="AO522" t="str">
            <v>Renovigi - SYP250P</v>
          </cell>
          <cell r="AP522" t="str">
            <v>B&amp;B - SF5000-TL</v>
          </cell>
          <cell r="AQ522">
            <v>1</v>
          </cell>
          <cell r="AR522" t="str">
            <v/>
          </cell>
          <cell r="AS522">
            <v>116</v>
          </cell>
          <cell r="AT522" t="str">
            <v>Outros</v>
          </cell>
          <cell r="AU522" t="str">
            <v>CAF05</v>
          </cell>
          <cell r="AV522" t="str">
            <v>CF48164</v>
          </cell>
          <cell r="AW522">
            <v>113</v>
          </cell>
          <cell r="AX522" t="str">
            <v>3# CU 35 mm² (CU 16-1 FIO)</v>
          </cell>
          <cell r="AY522">
            <v>0.123</v>
          </cell>
          <cell r="BA522" t="str">
            <v>3# CU 70 mm²</v>
          </cell>
          <cell r="BB522">
            <v>4.4426530282111756</v>
          </cell>
        </row>
        <row r="523">
          <cell r="B523">
            <v>13149654</v>
          </cell>
          <cell r="C523">
            <v>2980509</v>
          </cell>
          <cell r="D523" t="str">
            <v>CACOLACO IMP EXP COM LOC E SERV MARINA</v>
          </cell>
          <cell r="E523">
            <v>67.08</v>
          </cell>
          <cell r="F523" t="str">
            <v>0</v>
          </cell>
          <cell r="G523">
            <v>42585</v>
          </cell>
          <cell r="H523" t="str">
            <v>AGO</v>
          </cell>
          <cell r="I523">
            <v>2016</v>
          </cell>
          <cell r="J523">
            <v>42586</v>
          </cell>
          <cell r="K523">
            <v>42585</v>
          </cell>
          <cell r="L523" t="str">
            <v>AGO</v>
          </cell>
          <cell r="M523">
            <v>2016</v>
          </cell>
          <cell r="N523" t="str">
            <v>-</v>
          </cell>
          <cell r="O523" t="str">
            <v>CONCLUÍDO</v>
          </cell>
          <cell r="P523">
            <v>15</v>
          </cell>
          <cell r="Q523">
            <v>16</v>
          </cell>
          <cell r="R523" t="str">
            <v>Olney</v>
          </cell>
          <cell r="S523" t="str">
            <v>REPROVADO</v>
          </cell>
          <cell r="T523">
            <v>42600</v>
          </cell>
          <cell r="U523" t="str">
            <v>AGO</v>
          </cell>
          <cell r="V523">
            <v>2016</v>
          </cell>
          <cell r="W523" t="str">
            <v>ANGRA</v>
          </cell>
          <cell r="X523" t="str">
            <v>NT-BR 010 R-1</v>
          </cell>
          <cell r="Y523" t="str">
            <v>MICRO</v>
          </cell>
          <cell r="Z523" t="str">
            <v>NÃO</v>
          </cell>
          <cell r="AA523" t="str">
            <v>MT</v>
          </cell>
          <cell r="AB523" t="str">
            <v>Comercial</v>
          </cell>
          <cell r="AC523" t="str">
            <v>ORDEM APTA A DESIGNAR</v>
          </cell>
          <cell r="AD523" t="str">
            <v>-22.967170</v>
          </cell>
          <cell r="AE523" t="str">
            <v>-44.437401</v>
          </cell>
          <cell r="AF523" t="str">
            <v>NÃO</v>
          </cell>
          <cell r="AH523" t="str">
            <v>AUTO REM</v>
          </cell>
          <cell r="AI523" t="str">
            <v xml:space="preserve">2980509 - 64,71% / 3315402 - 34,97% / 4203830 - 0,32% </v>
          </cell>
          <cell r="AK523" t="str">
            <v>-</v>
          </cell>
          <cell r="AL523" t="str">
            <v>-</v>
          </cell>
          <cell r="AM523" t="str">
            <v>Energy Infinity</v>
          </cell>
          <cell r="AN523" t="str">
            <v>ART (execucao e teste), procuração, area e coordenadas</v>
          </cell>
          <cell r="AO523" t="str">
            <v>Globo Brasil - GBR260P</v>
          </cell>
          <cell r="AP523" t="str">
            <v>PHB - PHB 20K-DT</v>
          </cell>
          <cell r="AQ523">
            <v>1</v>
          </cell>
          <cell r="AR523" t="str">
            <v/>
          </cell>
          <cell r="AS523" t="str">
            <v>-</v>
          </cell>
          <cell r="AT523" t="str">
            <v>ART + Representante Legal + Coordenadas Geográficas/PS + Outros</v>
          </cell>
          <cell r="AU523" t="str">
            <v>FRADE-ANG1</v>
          </cell>
          <cell r="AV523" t="str">
            <v>UF00399</v>
          </cell>
          <cell r="AW523" t="str">
            <v/>
          </cell>
          <cell r="AX523">
            <v>0</v>
          </cell>
          <cell r="AY523">
            <v>0</v>
          </cell>
          <cell r="BA523" t="str">
            <v>COMP 35</v>
          </cell>
          <cell r="BB523">
            <v>6.1184637622839908</v>
          </cell>
        </row>
        <row r="524">
          <cell r="B524">
            <v>10042824</v>
          </cell>
          <cell r="C524">
            <v>4237597</v>
          </cell>
          <cell r="D524" t="str">
            <v>MINIST DA EDUCAÇÃO - IFF</v>
          </cell>
          <cell r="E524">
            <v>67.2</v>
          </cell>
          <cell r="F524">
            <v>67.2</v>
          </cell>
          <cell r="G524">
            <v>42479</v>
          </cell>
          <cell r="H524" t="str">
            <v>ABR</v>
          </cell>
          <cell r="I524">
            <v>2016</v>
          </cell>
          <cell r="J524">
            <v>42586</v>
          </cell>
          <cell r="K524">
            <v>42586</v>
          </cell>
          <cell r="L524" t="str">
            <v>AGO</v>
          </cell>
          <cell r="M524">
            <v>2016</v>
          </cell>
          <cell r="N524" t="str">
            <v>-</v>
          </cell>
          <cell r="O524" t="str">
            <v>CONCLUÍDO</v>
          </cell>
          <cell r="P524">
            <v>0</v>
          </cell>
          <cell r="Q524">
            <v>24</v>
          </cell>
          <cell r="R524" t="str">
            <v>Olney</v>
          </cell>
          <cell r="S524" t="str">
            <v>APROVADO</v>
          </cell>
          <cell r="T524">
            <v>42586</v>
          </cell>
          <cell r="U524" t="str">
            <v>AGO</v>
          </cell>
          <cell r="V524">
            <v>2016</v>
          </cell>
          <cell r="W524" t="str">
            <v>CABO FRIO</v>
          </cell>
          <cell r="X524" t="str">
            <v>NT-BR 010 R-1</v>
          </cell>
          <cell r="Y524" t="str">
            <v>MICRO</v>
          </cell>
          <cell r="Z524" t="str">
            <v>NÃO</v>
          </cell>
          <cell r="AA524" t="str">
            <v>BT - 3Ø</v>
          </cell>
          <cell r="AB524" t="str">
            <v>Poder Público</v>
          </cell>
          <cell r="AC524" t="str">
            <v>ORDEM FINALIZADA</v>
          </cell>
          <cell r="AD524" t="str">
            <v>-22.815611</v>
          </cell>
          <cell r="AE524" t="str">
            <v>-41.981094</v>
          </cell>
          <cell r="AF524" t="str">
            <v>SIM</v>
          </cell>
          <cell r="AG524">
            <v>42619</v>
          </cell>
          <cell r="AH524" t="str">
            <v>AUTO</v>
          </cell>
          <cell r="AJ524">
            <v>42619</v>
          </cell>
          <cell r="AK524" t="str">
            <v>SET</v>
          </cell>
          <cell r="AL524">
            <v>2016</v>
          </cell>
          <cell r="AM524" t="str">
            <v>Araxá</v>
          </cell>
          <cell r="AQ524">
            <v>3</v>
          </cell>
          <cell r="AR524" t="str">
            <v/>
          </cell>
          <cell r="AS524">
            <v>140</v>
          </cell>
          <cell r="AU524" t="str">
            <v>BUZ04</v>
          </cell>
          <cell r="AV524" t="str">
            <v>U06193</v>
          </cell>
          <cell r="AW524">
            <v>712.5</v>
          </cell>
          <cell r="AX524">
            <v>0</v>
          </cell>
          <cell r="AY524">
            <v>0</v>
          </cell>
          <cell r="BA524" t="str">
            <v>3# CU 35 mm²</v>
          </cell>
          <cell r="BB524">
            <v>13.648937330374796</v>
          </cell>
        </row>
        <row r="525">
          <cell r="B525" t="str">
            <v>A017731137</v>
          </cell>
          <cell r="C525">
            <v>4528133</v>
          </cell>
          <cell r="D525" t="str">
            <v>GLAUCO ROSA MENEZES</v>
          </cell>
          <cell r="E525">
            <v>5.2</v>
          </cell>
          <cell r="F525" t="str">
            <v>0</v>
          </cell>
          <cell r="G525">
            <v>42584</v>
          </cell>
          <cell r="H525" t="str">
            <v>AGO</v>
          </cell>
          <cell r="I525">
            <v>2016</v>
          </cell>
          <cell r="J525">
            <v>42586</v>
          </cell>
          <cell r="K525">
            <v>42586</v>
          </cell>
          <cell r="L525" t="str">
            <v>AGO</v>
          </cell>
          <cell r="M525">
            <v>2016</v>
          </cell>
          <cell r="N525" t="str">
            <v>-</v>
          </cell>
          <cell r="O525" t="str">
            <v>CONCLUÍDO</v>
          </cell>
          <cell r="P525">
            <v>14</v>
          </cell>
          <cell r="Q525">
            <v>15</v>
          </cell>
          <cell r="R525" t="str">
            <v>Olney</v>
          </cell>
          <cell r="S525" t="str">
            <v>REPROVADO</v>
          </cell>
          <cell r="T525">
            <v>42600</v>
          </cell>
          <cell r="U525" t="str">
            <v>AGO</v>
          </cell>
          <cell r="V525">
            <v>2016</v>
          </cell>
          <cell r="W525" t="str">
            <v>CABO FRIO</v>
          </cell>
          <cell r="X525" t="str">
            <v>NT-BR 010 R-1</v>
          </cell>
          <cell r="Y525" t="str">
            <v>MICRO</v>
          </cell>
          <cell r="Z525" t="str">
            <v>NÃO</v>
          </cell>
          <cell r="AA525" t="str">
            <v>BT - 3Ø</v>
          </cell>
          <cell r="AB525" t="str">
            <v>Residencial</v>
          </cell>
          <cell r="AC525" t="str">
            <v>ORDEM FINALIZADA</v>
          </cell>
          <cell r="AD525" t="str">
            <v>-22.871500</v>
          </cell>
          <cell r="AE525" t="str">
            <v>-42.269778</v>
          </cell>
          <cell r="AF525" t="str">
            <v>NÃO</v>
          </cell>
          <cell r="AH525" t="str">
            <v>AUTO</v>
          </cell>
          <cell r="AJ525">
            <v>42470</v>
          </cell>
          <cell r="AK525" t="str">
            <v>ABR</v>
          </cell>
          <cell r="AL525">
            <v>2016</v>
          </cell>
          <cell r="AM525" t="str">
            <v>Soma Energy</v>
          </cell>
          <cell r="AN525" t="str">
            <v>Medição e coordenadas</v>
          </cell>
          <cell r="AQ525">
            <v>1</v>
          </cell>
          <cell r="AR525" t="str">
            <v/>
          </cell>
          <cell r="AS525" t="str">
            <v>-</v>
          </cell>
          <cell r="AT525" t="str">
            <v>Diagrama/Projeto + Coordenadas Geográficas/PS</v>
          </cell>
          <cell r="AU525" t="str">
            <v>EAR06</v>
          </cell>
          <cell r="AV525" t="str">
            <v>AR62803</v>
          </cell>
          <cell r="AW525">
            <v>30</v>
          </cell>
          <cell r="AX525" t="str">
            <v>3# PR 1kV 3x50(50)mm²AL</v>
          </cell>
          <cell r="AY525">
            <v>0.21509999999999999</v>
          </cell>
          <cell r="BA525" t="str">
            <v>3# CA 2 AWG</v>
          </cell>
          <cell r="BB525">
            <v>22.689579189208686</v>
          </cell>
        </row>
        <row r="526">
          <cell r="B526" t="str">
            <v>A017778123</v>
          </cell>
          <cell r="C526">
            <v>4185155</v>
          </cell>
          <cell r="D526" t="str">
            <v>MARCO ANTONIO FONSECA BRAVO</v>
          </cell>
          <cell r="E526">
            <v>2.08</v>
          </cell>
          <cell r="F526" t="str">
            <v>0</v>
          </cell>
          <cell r="G526">
            <v>42590</v>
          </cell>
          <cell r="H526" t="str">
            <v>AGO</v>
          </cell>
          <cell r="I526">
            <v>2016</v>
          </cell>
          <cell r="J526">
            <v>42591</v>
          </cell>
          <cell r="K526">
            <v>42591</v>
          </cell>
          <cell r="L526" t="str">
            <v>AGO</v>
          </cell>
          <cell r="M526">
            <v>2016</v>
          </cell>
          <cell r="N526" t="str">
            <v>-</v>
          </cell>
          <cell r="O526" t="str">
            <v>CONCLUÍDO</v>
          </cell>
          <cell r="P526">
            <v>10</v>
          </cell>
          <cell r="Q526">
            <v>20</v>
          </cell>
          <cell r="R526" t="str">
            <v>Olney</v>
          </cell>
          <cell r="S526" t="str">
            <v>REPROVADO</v>
          </cell>
          <cell r="T526">
            <v>42601</v>
          </cell>
          <cell r="U526" t="str">
            <v>AGO</v>
          </cell>
          <cell r="V526">
            <v>2016</v>
          </cell>
          <cell r="W526" t="str">
            <v>CABO FRIO</v>
          </cell>
          <cell r="X526" t="str">
            <v>NT-BR 010 R-1</v>
          </cell>
          <cell r="Y526" t="str">
            <v>MICRO</v>
          </cell>
          <cell r="Z526" t="str">
            <v>NÃO</v>
          </cell>
          <cell r="AA526" t="str">
            <v>BT - 2Ø</v>
          </cell>
          <cell r="AB526" t="str">
            <v>Residencial</v>
          </cell>
          <cell r="AC526" t="str">
            <v>ORDEM FINALIZADA</v>
          </cell>
          <cell r="AD526" t="str">
            <v>-22.896833</v>
          </cell>
          <cell r="AE526" t="str">
            <v xml:space="preserve">-42.471250 </v>
          </cell>
          <cell r="AF526" t="str">
            <v>NÃO</v>
          </cell>
          <cell r="AH526" t="str">
            <v>AUTO</v>
          </cell>
          <cell r="AJ526">
            <v>42531</v>
          </cell>
          <cell r="AK526" t="str">
            <v>JUN</v>
          </cell>
          <cell r="AL526">
            <v>2016</v>
          </cell>
          <cell r="AM526" t="str">
            <v>Walter G Junior</v>
          </cell>
          <cell r="AN526" t="str">
            <v>ART e area das placas</v>
          </cell>
          <cell r="AO526" t="str">
            <v>Canadian Solar - CS6P-260</v>
          </cell>
          <cell r="AP526" t="str">
            <v>PHB Solar - 3000SS</v>
          </cell>
          <cell r="AQ526">
            <v>1</v>
          </cell>
          <cell r="AR526" t="str">
            <v/>
          </cell>
          <cell r="AS526" t="str">
            <v>-</v>
          </cell>
          <cell r="AT526" t="str">
            <v>ART + Outros</v>
          </cell>
          <cell r="AU526" t="str">
            <v>BAX06</v>
          </cell>
          <cell r="AV526" t="str">
            <v>AR47190</v>
          </cell>
          <cell r="AW526">
            <v>45</v>
          </cell>
          <cell r="AX526" t="str">
            <v>3# CU 16-1 FIO (CU 16-1 FIO)</v>
          </cell>
          <cell r="AY526">
            <v>0.63700000000000001</v>
          </cell>
          <cell r="BA526" t="str">
            <v>3# CA 2 AWG</v>
          </cell>
          <cell r="BB526">
            <v>6.0276671637180268</v>
          </cell>
        </row>
        <row r="527">
          <cell r="B527" t="str">
            <v>A017787224</v>
          </cell>
          <cell r="C527">
            <v>6036761</v>
          </cell>
          <cell r="D527" t="str">
            <v>MICHELLI CORREA DE SOUZA MOREIRA</v>
          </cell>
          <cell r="E527">
            <v>1.56</v>
          </cell>
          <cell r="F527" t="str">
            <v>0</v>
          </cell>
          <cell r="G527">
            <v>42591</v>
          </cell>
          <cell r="H527" t="str">
            <v>AGO</v>
          </cell>
          <cell r="I527">
            <v>2016</v>
          </cell>
          <cell r="J527">
            <v>42591</v>
          </cell>
          <cell r="K527">
            <v>42591</v>
          </cell>
          <cell r="L527" t="str">
            <v>AGO</v>
          </cell>
          <cell r="M527">
            <v>2016</v>
          </cell>
          <cell r="N527" t="str">
            <v>-</v>
          </cell>
          <cell r="O527" t="str">
            <v>CONCLUÍDO</v>
          </cell>
          <cell r="P527">
            <v>14</v>
          </cell>
          <cell r="Q527">
            <v>20</v>
          </cell>
          <cell r="R527" t="str">
            <v>Olney</v>
          </cell>
          <cell r="S527" t="str">
            <v>REPROVADO</v>
          </cell>
          <cell r="T527">
            <v>42605</v>
          </cell>
          <cell r="U527" t="str">
            <v>AGO</v>
          </cell>
          <cell r="V527">
            <v>2016</v>
          </cell>
          <cell r="W527" t="str">
            <v>CABO FRIO</v>
          </cell>
          <cell r="X527" t="str">
            <v>NT-BR 010 R-1</v>
          </cell>
          <cell r="Y527" t="str">
            <v>MICRO</v>
          </cell>
          <cell r="Z527" t="str">
            <v>NÃO</v>
          </cell>
          <cell r="AA527" t="str">
            <v>BT - 2Ø</v>
          </cell>
          <cell r="AB527" t="str">
            <v>Residencial</v>
          </cell>
          <cell r="AC527" t="str">
            <v>ORDEM FINALIZADA</v>
          </cell>
          <cell r="AD527" t="str">
            <v>-22.868601</v>
          </cell>
          <cell r="AE527" t="str">
            <v>-42.342474</v>
          </cell>
          <cell r="AF527" t="str">
            <v>NÃO</v>
          </cell>
          <cell r="AH527" t="str">
            <v>AUTO</v>
          </cell>
          <cell r="AJ527">
            <v>42697</v>
          </cell>
          <cell r="AK527" t="str">
            <v>NOV</v>
          </cell>
          <cell r="AL527">
            <v>2016</v>
          </cell>
          <cell r="AM527" t="str">
            <v>Rodrigo L Moreira</v>
          </cell>
          <cell r="AO527" t="str">
            <v>Canadian Solar - CS6P-260P</v>
          </cell>
          <cell r="AP527" t="str">
            <v>PHB - PHB 1500-SS</v>
          </cell>
          <cell r="AQ527">
            <v>1</v>
          </cell>
          <cell r="AR527" t="str">
            <v/>
          </cell>
          <cell r="AS527">
            <v>106</v>
          </cell>
          <cell r="AT527" t="str">
            <v>ART + Formulário de SA + Diagrama/Projeto + Representante Legal + Outros</v>
          </cell>
          <cell r="AU527" t="str">
            <v>ARA01</v>
          </cell>
          <cell r="AV527" t="str">
            <v>AR40366</v>
          </cell>
          <cell r="AW527">
            <v>75</v>
          </cell>
          <cell r="AX527" t="str">
            <v>3# CU 70 mm² (CU 35 mm²)</v>
          </cell>
          <cell r="AY527">
            <v>0.30110000000000003</v>
          </cell>
          <cell r="BA527" t="str">
            <v>1# AAAC 50 mm²</v>
          </cell>
          <cell r="BB527">
            <v>18.149999999999999</v>
          </cell>
        </row>
        <row r="528">
          <cell r="B528" t="str">
            <v>A017803259</v>
          </cell>
          <cell r="C528">
            <v>2076563</v>
          </cell>
          <cell r="D528" t="str">
            <v>RODNEI DA SILVA MORAES BENTO</v>
          </cell>
          <cell r="F528" t="str">
            <v>0</v>
          </cell>
          <cell r="G528">
            <v>42593</v>
          </cell>
          <cell r="H528" t="str">
            <v>-</v>
          </cell>
          <cell r="I528" t="str">
            <v>-</v>
          </cell>
          <cell r="J528">
            <v>42593</v>
          </cell>
          <cell r="K528">
            <v>42593</v>
          </cell>
          <cell r="L528" t="str">
            <v>-</v>
          </cell>
          <cell r="M528" t="str">
            <v>-</v>
          </cell>
          <cell r="N528" t="str">
            <v>-</v>
          </cell>
          <cell r="O528" t="str">
            <v>CANCELADO</v>
          </cell>
          <cell r="P528" t="str">
            <v>-</v>
          </cell>
          <cell r="Q528" t="str">
            <v>-</v>
          </cell>
          <cell r="S528" t="str">
            <v>ING. INDEVIDO</v>
          </cell>
          <cell r="U528" t="str">
            <v>-</v>
          </cell>
          <cell r="V528" t="str">
            <v>-</v>
          </cell>
          <cell r="X528" t="str">
            <v>-</v>
          </cell>
          <cell r="Y528" t="str">
            <v>-</v>
          </cell>
          <cell r="AC528" t="str">
            <v>ORDEM FINALIZADA</v>
          </cell>
          <cell r="AF528" t="str">
            <v/>
          </cell>
          <cell r="AJ528">
            <v>42598</v>
          </cell>
          <cell r="AK528" t="str">
            <v>-</v>
          </cell>
          <cell r="AL528" t="str">
            <v>-</v>
          </cell>
          <cell r="AM528" t="str">
            <v>Enel Soluções</v>
          </cell>
          <cell r="AN528" t="str">
            <v>Projeto não enviado</v>
          </cell>
          <cell r="AQ528" t="str">
            <v>-</v>
          </cell>
          <cell r="AR528" t="str">
            <v/>
          </cell>
          <cell r="AS528" t="str">
            <v>-</v>
          </cell>
          <cell r="AU528" t="str">
            <v>-</v>
          </cell>
          <cell r="AV528" t="str">
            <v>-</v>
          </cell>
          <cell r="AW528" t="str">
            <v>-</v>
          </cell>
          <cell r="AX528" t="str">
            <v>-</v>
          </cell>
          <cell r="AY528" t="str">
            <v>-</v>
          </cell>
          <cell r="BA528" t="str">
            <v>-</v>
          </cell>
          <cell r="BB528" t="str">
            <v>-</v>
          </cell>
        </row>
        <row r="529">
          <cell r="B529" t="str">
            <v>A017627313</v>
          </cell>
          <cell r="C529">
            <v>5002877</v>
          </cell>
          <cell r="D529" t="str">
            <v>TRICON CONTRUCOES CIVIL ELETRICA E TERRA</v>
          </cell>
          <cell r="E529">
            <v>11.44</v>
          </cell>
          <cell r="F529" t="str">
            <v>0</v>
          </cell>
          <cell r="G529">
            <v>42570</v>
          </cell>
          <cell r="H529" t="str">
            <v>JUL</v>
          </cell>
          <cell r="I529">
            <v>2016</v>
          </cell>
          <cell r="J529">
            <v>42593</v>
          </cell>
          <cell r="K529">
            <v>42593</v>
          </cell>
          <cell r="L529" t="str">
            <v>AGO</v>
          </cell>
          <cell r="M529">
            <v>2016</v>
          </cell>
          <cell r="N529" t="str">
            <v>-</v>
          </cell>
          <cell r="O529" t="str">
            <v>CONCLUÍDO</v>
          </cell>
          <cell r="P529">
            <v>4</v>
          </cell>
          <cell r="Q529">
            <v>25</v>
          </cell>
          <cell r="R529" t="str">
            <v>Mariana</v>
          </cell>
          <cell r="S529" t="str">
            <v>REPROVADO</v>
          </cell>
          <cell r="T529">
            <v>42597</v>
          </cell>
          <cell r="U529" t="str">
            <v>AGO</v>
          </cell>
          <cell r="V529">
            <v>2016</v>
          </cell>
          <cell r="W529" t="str">
            <v>CAMPOS</v>
          </cell>
          <cell r="X529" t="str">
            <v>NT-BR 010 R-1</v>
          </cell>
          <cell r="Y529" t="str">
            <v>MICRO</v>
          </cell>
          <cell r="Z529" t="str">
            <v>NÃO</v>
          </cell>
          <cell r="AA529" t="str">
            <v>BT - 3Ø</v>
          </cell>
          <cell r="AB529" t="str">
            <v>Comercial</v>
          </cell>
          <cell r="AC529" t="str">
            <v>ORDEM FINALIZADA</v>
          </cell>
          <cell r="AD529" t="str">
            <v>-21.766288</v>
          </cell>
          <cell r="AE529" t="str">
            <v>-41.273736</v>
          </cell>
          <cell r="AF529" t="str">
            <v>NÃO</v>
          </cell>
          <cell r="AH529" t="str">
            <v>AUTO REM</v>
          </cell>
          <cell r="AI529" t="str">
            <v>6428500 - 100%</v>
          </cell>
          <cell r="AJ529" t="str">
            <v>17/10/2016</v>
          </cell>
          <cell r="AK529" t="str">
            <v>OUT</v>
          </cell>
          <cell r="AL529">
            <v>2016</v>
          </cell>
          <cell r="AM529" t="str">
            <v>Tricon Engenharia</v>
          </cell>
          <cell r="AO529" t="str">
            <v>Canadian Solar - CS6P-260P</v>
          </cell>
          <cell r="AP529" t="str">
            <v>PHB - 4600-SS</v>
          </cell>
          <cell r="AQ529">
            <v>2</v>
          </cell>
          <cell r="AR529" t="str">
            <v/>
          </cell>
          <cell r="AS529">
            <v>90</v>
          </cell>
          <cell r="AT529" t="str">
            <v>ART + Diagrama/Projeto</v>
          </cell>
          <cell r="AU529" t="str">
            <v>DIC02</v>
          </cell>
          <cell r="AV529" t="str">
            <v>CP13064</v>
          </cell>
          <cell r="AW529" t="str">
            <v/>
          </cell>
          <cell r="AX529" t="str">
            <v>3# PR 1kV 3x50(50)mm²AL</v>
          </cell>
          <cell r="AY529">
            <v>0.43110000000000004</v>
          </cell>
          <cell r="BA529" t="str">
            <v>3# CA 2 AWG</v>
          </cell>
          <cell r="BB529">
            <v>8.3962314052278781</v>
          </cell>
        </row>
        <row r="530">
          <cell r="B530" t="str">
            <v>A017811458</v>
          </cell>
          <cell r="C530">
            <v>6451380</v>
          </cell>
          <cell r="D530" t="str">
            <v>CID MOREIRA</v>
          </cell>
          <cell r="E530">
            <v>7.15</v>
          </cell>
          <cell r="F530">
            <v>7.15</v>
          </cell>
          <cell r="G530">
            <v>42593</v>
          </cell>
          <cell r="H530" t="str">
            <v>AGO</v>
          </cell>
          <cell r="I530">
            <v>2016</v>
          </cell>
          <cell r="J530">
            <v>42594</v>
          </cell>
          <cell r="K530">
            <v>42594</v>
          </cell>
          <cell r="L530" t="str">
            <v>AGO</v>
          </cell>
          <cell r="M530">
            <v>2016</v>
          </cell>
          <cell r="N530" t="str">
            <v>-</v>
          </cell>
          <cell r="O530" t="str">
            <v>CONCLUÍDO</v>
          </cell>
          <cell r="P530">
            <v>12</v>
          </cell>
          <cell r="Q530">
            <v>12</v>
          </cell>
          <cell r="R530" t="str">
            <v>Olney</v>
          </cell>
          <cell r="S530" t="str">
            <v>APROVADO</v>
          </cell>
          <cell r="T530">
            <v>42606</v>
          </cell>
          <cell r="U530" t="str">
            <v>AGO</v>
          </cell>
          <cell r="V530">
            <v>2016</v>
          </cell>
          <cell r="W530" t="str">
            <v>PETRÓPOLIS</v>
          </cell>
          <cell r="X530" t="str">
            <v>NT-BR 010 R-1</v>
          </cell>
          <cell r="Y530" t="str">
            <v>MICRO</v>
          </cell>
          <cell r="Z530" t="str">
            <v>NÃO</v>
          </cell>
          <cell r="AA530" t="str">
            <v>BT - 3Ø</v>
          </cell>
          <cell r="AB530" t="str">
            <v>Residencial</v>
          </cell>
          <cell r="AC530" t="str">
            <v>ORDEM FINALIZADA</v>
          </cell>
          <cell r="AD530" t="str">
            <v>-22.387427</v>
          </cell>
          <cell r="AE530" t="str">
            <v>-43.077421</v>
          </cell>
          <cell r="AF530" t="str">
            <v>SIM</v>
          </cell>
          <cell r="AG530">
            <v>42633</v>
          </cell>
          <cell r="AH530" t="str">
            <v>AUTO</v>
          </cell>
          <cell r="AJ530" t="str">
            <v>21/09/2016</v>
          </cell>
          <cell r="AK530" t="str">
            <v>SET</v>
          </cell>
          <cell r="AL530">
            <v>2016</v>
          </cell>
          <cell r="AM530" t="str">
            <v>Solar Grid</v>
          </cell>
          <cell r="AQ530">
            <v>1</v>
          </cell>
          <cell r="AR530" t="str">
            <v/>
          </cell>
          <cell r="AS530">
            <v>41</v>
          </cell>
          <cell r="AU530" t="str">
            <v>ITP03</v>
          </cell>
          <cell r="AV530" t="str">
            <v>P870649</v>
          </cell>
          <cell r="AW530">
            <v>75</v>
          </cell>
          <cell r="AX530" t="str">
            <v>3# PR 1kV 3x150(70)mm²AL</v>
          </cell>
          <cell r="AY530">
            <v>0.10909999999999999</v>
          </cell>
          <cell r="BA530" t="str">
            <v>3# COMP 1/0 (CORD-ACO 7.9 mm)</v>
          </cell>
          <cell r="BB530">
            <v>23.66</v>
          </cell>
        </row>
        <row r="531">
          <cell r="B531" t="str">
            <v>A017838339</v>
          </cell>
          <cell r="C531">
            <v>711647</v>
          </cell>
          <cell r="D531" t="str">
            <v>CARLOS ALBERTO ALVES LEMOS</v>
          </cell>
          <cell r="E531">
            <v>4.68</v>
          </cell>
          <cell r="F531">
            <v>4.68</v>
          </cell>
          <cell r="G531">
            <v>42598</v>
          </cell>
          <cell r="H531" t="str">
            <v>AGO</v>
          </cell>
          <cell r="I531">
            <v>2016</v>
          </cell>
          <cell r="J531">
            <v>42598</v>
          </cell>
          <cell r="K531">
            <v>42598</v>
          </cell>
          <cell r="L531" t="str">
            <v>AGO</v>
          </cell>
          <cell r="M531">
            <v>2016</v>
          </cell>
          <cell r="N531" t="str">
            <v>-</v>
          </cell>
          <cell r="O531" t="str">
            <v>CONCLUÍDO</v>
          </cell>
          <cell r="P531">
            <v>9</v>
          </cell>
          <cell r="Q531">
            <v>9</v>
          </cell>
          <cell r="R531" t="str">
            <v>Olney</v>
          </cell>
          <cell r="S531" t="str">
            <v>APROVADO</v>
          </cell>
          <cell r="T531">
            <v>42607</v>
          </cell>
          <cell r="U531" t="str">
            <v>AGO</v>
          </cell>
          <cell r="V531">
            <v>2016</v>
          </cell>
          <cell r="W531" t="str">
            <v>NITERÓI</v>
          </cell>
          <cell r="X531" t="str">
            <v>NT-BR 010 R-1</v>
          </cell>
          <cell r="Y531" t="str">
            <v>MICRO</v>
          </cell>
          <cell r="Z531" t="str">
            <v>NÃO</v>
          </cell>
          <cell r="AA531" t="str">
            <v>BT - 3Ø</v>
          </cell>
          <cell r="AB531" t="str">
            <v>Residencial</v>
          </cell>
          <cell r="AC531" t="str">
            <v>ORDEM FINALIZADA</v>
          </cell>
          <cell r="AD531" t="str">
            <v>-22.963966</v>
          </cell>
          <cell r="AE531" t="str">
            <v>-43.016087</v>
          </cell>
          <cell r="AF531" t="str">
            <v>SIM</v>
          </cell>
          <cell r="AG531">
            <v>42641</v>
          </cell>
          <cell r="AH531" t="str">
            <v>AUTO</v>
          </cell>
          <cell r="AJ531">
            <v>42643</v>
          </cell>
          <cell r="AK531" t="str">
            <v>SET</v>
          </cell>
          <cell r="AL531">
            <v>2016</v>
          </cell>
          <cell r="AM531" t="str">
            <v>Enel Soluções</v>
          </cell>
          <cell r="AQ531">
            <v>1</v>
          </cell>
          <cell r="AR531" t="str">
            <v/>
          </cell>
          <cell r="AS531">
            <v>45</v>
          </cell>
          <cell r="AU531" t="str">
            <v>INO03</v>
          </cell>
          <cell r="AV531" t="str">
            <v>NI39063</v>
          </cell>
          <cell r="AW531">
            <v>45</v>
          </cell>
          <cell r="AX531" t="str">
            <v>3# PR 1kV 3x50(50)mm²AL</v>
          </cell>
          <cell r="AY531">
            <v>0.6351</v>
          </cell>
          <cell r="BA531" t="str">
            <v>3# CA 2 AWG</v>
          </cell>
          <cell r="BB531">
            <v>14.54</v>
          </cell>
        </row>
        <row r="532">
          <cell r="B532" t="str">
            <v>A017844772</v>
          </cell>
          <cell r="C532">
            <v>4388704</v>
          </cell>
          <cell r="D532" t="str">
            <v>MONIQUE SANTOS DE ANDRADE BRAZ</v>
          </cell>
          <cell r="E532">
            <v>2.6</v>
          </cell>
          <cell r="F532">
            <v>2.6</v>
          </cell>
          <cell r="G532">
            <v>42598</v>
          </cell>
          <cell r="H532" t="str">
            <v>AGO</v>
          </cell>
          <cell r="I532">
            <v>2016</v>
          </cell>
          <cell r="J532">
            <v>42599</v>
          </cell>
          <cell r="K532">
            <v>42599</v>
          </cell>
          <cell r="L532" t="str">
            <v>AGO</v>
          </cell>
          <cell r="M532">
            <v>2016</v>
          </cell>
          <cell r="N532" t="str">
            <v>-</v>
          </cell>
          <cell r="O532" t="str">
            <v>CONCLUÍDO</v>
          </cell>
          <cell r="P532">
            <v>12</v>
          </cell>
          <cell r="Q532">
            <v>12</v>
          </cell>
          <cell r="R532" t="str">
            <v>Olney</v>
          </cell>
          <cell r="S532" t="str">
            <v>APROVADO</v>
          </cell>
          <cell r="T532">
            <v>42611</v>
          </cell>
          <cell r="U532" t="str">
            <v>AGO</v>
          </cell>
          <cell r="V532">
            <v>2016</v>
          </cell>
          <cell r="W532" t="str">
            <v>SÃO GONÇALO</v>
          </cell>
          <cell r="X532" t="str">
            <v>NT-BR 010 R-1</v>
          </cell>
          <cell r="Y532" t="str">
            <v>MICRO</v>
          </cell>
          <cell r="Z532" t="str">
            <v>NÃO</v>
          </cell>
          <cell r="AA532" t="str">
            <v>BT - 2Ø</v>
          </cell>
          <cell r="AB532" t="str">
            <v>Residencial</v>
          </cell>
          <cell r="AC532" t="str">
            <v>ORDEM FINALIZADA</v>
          </cell>
          <cell r="AD532" t="str">
            <v>-22.850395</v>
          </cell>
          <cell r="AE532" t="str">
            <v>-43.008117</v>
          </cell>
          <cell r="AF532" t="str">
            <v>SIM</v>
          </cell>
          <cell r="AG532">
            <v>42692</v>
          </cell>
          <cell r="AH532" t="str">
            <v>AUTO</v>
          </cell>
          <cell r="AJ532">
            <v>42695</v>
          </cell>
          <cell r="AK532" t="str">
            <v>NOV</v>
          </cell>
          <cell r="AL532">
            <v>2016</v>
          </cell>
          <cell r="AM532" t="str">
            <v>Enel Soluções</v>
          </cell>
          <cell r="AO532" t="str">
            <v>Jinko Solar - JKM260P-60</v>
          </cell>
          <cell r="AP532" t="str">
            <v>Fronius - Primo 3.0-1</v>
          </cell>
          <cell r="AQ532">
            <v>1</v>
          </cell>
          <cell r="AR532" t="str">
            <v/>
          </cell>
          <cell r="AS532">
            <v>97</v>
          </cell>
          <cell r="AU532" t="str">
            <v>ARS11</v>
          </cell>
          <cell r="AV532" t="str">
            <v>SG93388</v>
          </cell>
          <cell r="AW532">
            <v>75</v>
          </cell>
          <cell r="AX532" t="str">
            <v>3# CU-ISOL 1,5 mm²</v>
          </cell>
          <cell r="AY532">
            <v>0.27800000000000002</v>
          </cell>
          <cell r="BA532" t="str">
            <v>3# CA 2 AWG</v>
          </cell>
          <cell r="BB532">
            <v>6.7290095385869835</v>
          </cell>
        </row>
        <row r="533">
          <cell r="B533" t="str">
            <v>A017860386</v>
          </cell>
          <cell r="C533">
            <v>3984444</v>
          </cell>
          <cell r="D533" t="str">
            <v>RODRIGO DIAS RODRIGUES</v>
          </cell>
          <cell r="F533" t="str">
            <v>0</v>
          </cell>
          <cell r="G533">
            <v>42600</v>
          </cell>
          <cell r="H533" t="str">
            <v>-</v>
          </cell>
          <cell r="I533" t="str">
            <v>-</v>
          </cell>
          <cell r="J533">
            <v>42600</v>
          </cell>
          <cell r="K533">
            <v>42600</v>
          </cell>
          <cell r="L533" t="str">
            <v>-</v>
          </cell>
          <cell r="M533" t="str">
            <v>-</v>
          </cell>
          <cell r="N533" t="str">
            <v>-</v>
          </cell>
          <cell r="O533" t="str">
            <v>CANCELADO</v>
          </cell>
          <cell r="P533" t="str">
            <v>-</v>
          </cell>
          <cell r="Q533" t="str">
            <v>-</v>
          </cell>
          <cell r="S533" t="str">
            <v>ING. INDEVIDO</v>
          </cell>
          <cell r="U533" t="str">
            <v>-</v>
          </cell>
          <cell r="V533" t="str">
            <v>-</v>
          </cell>
          <cell r="X533" t="str">
            <v>-</v>
          </cell>
          <cell r="Y533" t="str">
            <v>-</v>
          </cell>
          <cell r="AC533" t="str">
            <v>ORDEM FINALIZADA</v>
          </cell>
          <cell r="AF533" t="str">
            <v/>
          </cell>
          <cell r="AJ533">
            <v>42606</v>
          </cell>
          <cell r="AK533" t="str">
            <v>-</v>
          </cell>
          <cell r="AL533" t="str">
            <v>-</v>
          </cell>
          <cell r="AN533" t="str">
            <v>Projeto não enviado</v>
          </cell>
          <cell r="AQ533" t="str">
            <v>-</v>
          </cell>
          <cell r="AR533" t="str">
            <v/>
          </cell>
          <cell r="AS533" t="str">
            <v>-</v>
          </cell>
          <cell r="AU533" t="str">
            <v>-</v>
          </cell>
          <cell r="AV533" t="str">
            <v>-</v>
          </cell>
          <cell r="AW533" t="str">
            <v>-</v>
          </cell>
          <cell r="AX533" t="str">
            <v>-</v>
          </cell>
          <cell r="AY533" t="str">
            <v>-</v>
          </cell>
          <cell r="BA533" t="str">
            <v>-</v>
          </cell>
          <cell r="BB533" t="str">
            <v>-</v>
          </cell>
        </row>
        <row r="534">
          <cell r="B534" t="str">
            <v>A017857179</v>
          </cell>
          <cell r="C534">
            <v>6441246</v>
          </cell>
          <cell r="D534" t="str">
            <v>POSTO DE GASOLINA MAE GREICE LTDA</v>
          </cell>
          <cell r="E534">
            <v>30</v>
          </cell>
          <cell r="F534">
            <v>30</v>
          </cell>
          <cell r="G534">
            <v>42599</v>
          </cell>
          <cell r="H534" t="str">
            <v>AGO</v>
          </cell>
          <cell r="I534">
            <v>2016</v>
          </cell>
          <cell r="J534">
            <v>42600</v>
          </cell>
          <cell r="K534">
            <v>42600</v>
          </cell>
          <cell r="L534" t="str">
            <v>AGO</v>
          </cell>
          <cell r="M534">
            <v>2016</v>
          </cell>
          <cell r="N534" t="str">
            <v>-</v>
          </cell>
          <cell r="O534" t="str">
            <v>CANCELADO</v>
          </cell>
          <cell r="P534">
            <v>12</v>
          </cell>
          <cell r="Q534">
            <v>12</v>
          </cell>
          <cell r="R534" t="str">
            <v>Olney</v>
          </cell>
          <cell r="S534" t="str">
            <v>APROVADO</v>
          </cell>
          <cell r="T534">
            <v>42612</v>
          </cell>
          <cell r="U534" t="str">
            <v>AGO</v>
          </cell>
          <cell r="V534">
            <v>2016</v>
          </cell>
          <cell r="W534" t="str">
            <v>NITERÓI</v>
          </cell>
          <cell r="X534" t="str">
            <v>NT-BR 010 R-1</v>
          </cell>
          <cell r="Y534" t="str">
            <v>MICRO</v>
          </cell>
          <cell r="Z534" t="str">
            <v>NÃO</v>
          </cell>
          <cell r="AA534" t="str">
            <v>BT - 3Ø</v>
          </cell>
          <cell r="AB534" t="str">
            <v>Comercial</v>
          </cell>
          <cell r="AC534" t="str">
            <v>ORDEM CANCELADA</v>
          </cell>
          <cell r="AD534" t="str">
            <v>-22.904473</v>
          </cell>
          <cell r="AE534" t="str">
            <v>-43.105697</v>
          </cell>
          <cell r="AF534" t="str">
            <v>NÃO</v>
          </cell>
          <cell r="AG534" t="str">
            <v/>
          </cell>
          <cell r="AH534" t="str">
            <v>AUTO</v>
          </cell>
          <cell r="AJ534">
            <v>42790</v>
          </cell>
          <cell r="AK534" t="str">
            <v>FEV</v>
          </cell>
          <cell r="AL534">
            <v>2017</v>
          </cell>
          <cell r="AM534" t="str">
            <v>Brasil Solair</v>
          </cell>
          <cell r="AQ534">
            <v>1</v>
          </cell>
          <cell r="AR534" t="str">
            <v/>
          </cell>
          <cell r="AS534" t="str">
            <v>-</v>
          </cell>
          <cell r="AU534" t="str">
            <v>ICA06</v>
          </cell>
          <cell r="AV534" t="str">
            <v>NI32216</v>
          </cell>
          <cell r="AW534">
            <v>113</v>
          </cell>
          <cell r="AX534" t="str">
            <v>2# CU 16-1 FIO (CU 16-1 FIO)</v>
          </cell>
          <cell r="AY534">
            <v>0.38200000000000001</v>
          </cell>
          <cell r="BA534" t="str">
            <v>3# CA 336,4 MCM (CU 35 mm²)</v>
          </cell>
          <cell r="BB534">
            <v>0.16</v>
          </cell>
        </row>
        <row r="535">
          <cell r="B535" t="str">
            <v>A017857215</v>
          </cell>
          <cell r="C535">
            <v>5519110</v>
          </cell>
          <cell r="D535" t="str">
            <v>KI CHOPP ITABORAI LTDA</v>
          </cell>
          <cell r="E535">
            <v>10</v>
          </cell>
          <cell r="F535">
            <v>10</v>
          </cell>
          <cell r="G535">
            <v>42599</v>
          </cell>
          <cell r="H535" t="str">
            <v>AGO</v>
          </cell>
          <cell r="I535">
            <v>2016</v>
          </cell>
          <cell r="J535">
            <v>42600</v>
          </cell>
          <cell r="K535">
            <v>42600</v>
          </cell>
          <cell r="L535" t="str">
            <v>AGO</v>
          </cell>
          <cell r="M535">
            <v>2016</v>
          </cell>
          <cell r="N535" t="str">
            <v>-</v>
          </cell>
          <cell r="O535" t="str">
            <v>CANCELADO</v>
          </cell>
          <cell r="P535">
            <v>13</v>
          </cell>
          <cell r="Q535">
            <v>13</v>
          </cell>
          <cell r="R535" t="str">
            <v>Olney</v>
          </cell>
          <cell r="S535" t="str">
            <v>APROVADO</v>
          </cell>
          <cell r="T535">
            <v>42613</v>
          </cell>
          <cell r="U535" t="str">
            <v>AGO</v>
          </cell>
          <cell r="V535">
            <v>2016</v>
          </cell>
          <cell r="W535" t="str">
            <v>SÃO GONÇALO</v>
          </cell>
          <cell r="X535" t="str">
            <v>NT-BR 010 R-1</v>
          </cell>
          <cell r="Y535" t="str">
            <v>MICRO</v>
          </cell>
          <cell r="Z535" t="str">
            <v>NÃO</v>
          </cell>
          <cell r="AA535" t="str">
            <v>BT - 3Ø</v>
          </cell>
          <cell r="AB535" t="str">
            <v>Comercial</v>
          </cell>
          <cell r="AC535" t="str">
            <v>ORDEM FINALIZADA</v>
          </cell>
          <cell r="AD535" t="str">
            <v>-22.746722</v>
          </cell>
          <cell r="AE535" t="str">
            <v>-42.858576</v>
          </cell>
          <cell r="AF535" t="str">
            <v>NÃO</v>
          </cell>
          <cell r="AG535" t="str">
            <v/>
          </cell>
          <cell r="AH535" t="str">
            <v>AUTO</v>
          </cell>
          <cell r="AJ535">
            <v>42754</v>
          </cell>
          <cell r="AK535" t="str">
            <v>JAN</v>
          </cell>
          <cell r="AL535">
            <v>2017</v>
          </cell>
          <cell r="AM535" t="str">
            <v>Brasil Solair</v>
          </cell>
          <cell r="AQ535">
            <v>1</v>
          </cell>
          <cell r="AR535" t="str">
            <v/>
          </cell>
          <cell r="AS535">
            <v>155</v>
          </cell>
          <cell r="AU535" t="str">
            <v>VDP08</v>
          </cell>
          <cell r="AV535" t="str">
            <v>SG57435</v>
          </cell>
          <cell r="AW535">
            <v>300</v>
          </cell>
          <cell r="AX535" t="str">
            <v>PR 1kV 3x95(50)mm²AL</v>
          </cell>
          <cell r="AY535">
            <v>2.9000000000000001E-2</v>
          </cell>
          <cell r="BA535" t="str">
            <v>3# CA 2 AWG</v>
          </cell>
          <cell r="BB535">
            <v>6.7155127469082609</v>
          </cell>
        </row>
        <row r="536">
          <cell r="B536" t="str">
            <v>A017857238</v>
          </cell>
          <cell r="C536">
            <v>4565109</v>
          </cell>
          <cell r="D536" t="str">
            <v>ATAC OLALLA COM ATAC DE PROD ALIMENTICIO</v>
          </cell>
          <cell r="E536">
            <v>55</v>
          </cell>
          <cell r="F536">
            <v>55</v>
          </cell>
          <cell r="G536">
            <v>42599</v>
          </cell>
          <cell r="H536" t="str">
            <v>AGO</v>
          </cell>
          <cell r="I536">
            <v>2016</v>
          </cell>
          <cell r="J536">
            <v>42600</v>
          </cell>
          <cell r="K536">
            <v>42600</v>
          </cell>
          <cell r="L536" t="str">
            <v>AGO</v>
          </cell>
          <cell r="M536">
            <v>2016</v>
          </cell>
          <cell r="N536" t="str">
            <v>-</v>
          </cell>
          <cell r="O536" t="str">
            <v>CANCELADO</v>
          </cell>
          <cell r="P536">
            <v>14</v>
          </cell>
          <cell r="Q536">
            <v>14</v>
          </cell>
          <cell r="R536" t="str">
            <v>Olney</v>
          </cell>
          <cell r="S536" t="str">
            <v>APROVADO</v>
          </cell>
          <cell r="T536">
            <v>42614</v>
          </cell>
          <cell r="U536" t="str">
            <v>SET</v>
          </cell>
          <cell r="V536">
            <v>2016</v>
          </cell>
          <cell r="W536" t="str">
            <v>SÃO GONÇALO</v>
          </cell>
          <cell r="X536" t="str">
            <v>NT-BR 010 R-1</v>
          </cell>
          <cell r="Y536" t="str">
            <v>MICRO</v>
          </cell>
          <cell r="Z536" t="str">
            <v>NÃO</v>
          </cell>
          <cell r="AA536" t="str">
            <v>BT - 3Ø</v>
          </cell>
          <cell r="AB536" t="str">
            <v>Comercial</v>
          </cell>
          <cell r="AC536" t="str">
            <v>ORDEM FINALIZADA</v>
          </cell>
          <cell r="AD536" t="str">
            <v>-22.829179</v>
          </cell>
          <cell r="AE536" t="str">
            <v>-43.065105</v>
          </cell>
          <cell r="AF536" t="str">
            <v>NÃO</v>
          </cell>
          <cell r="AG536" t="str">
            <v/>
          </cell>
          <cell r="AH536" t="str">
            <v>AUTO</v>
          </cell>
          <cell r="AJ536">
            <v>42754</v>
          </cell>
          <cell r="AK536" t="str">
            <v>JAN</v>
          </cell>
          <cell r="AL536">
            <v>2017</v>
          </cell>
          <cell r="AM536" t="str">
            <v>Brasil Solair</v>
          </cell>
          <cell r="AQ536">
            <v>1</v>
          </cell>
          <cell r="AR536" t="str">
            <v/>
          </cell>
          <cell r="AS536">
            <v>155</v>
          </cell>
          <cell r="AU536" t="str">
            <v>NVS01</v>
          </cell>
          <cell r="AV536" t="str">
            <v>S240916</v>
          </cell>
          <cell r="AW536" t="str">
            <v/>
          </cell>
          <cell r="AX536" t="str">
            <v>3# PR 1kV 3x95(50)mm²AL</v>
          </cell>
          <cell r="AY536">
            <v>0.13800000000000001</v>
          </cell>
          <cell r="BA536" t="str">
            <v>3# CA 2 AWG</v>
          </cell>
          <cell r="BB536">
            <v>2.2400000000000002</v>
          </cell>
        </row>
        <row r="537">
          <cell r="B537" t="str">
            <v>A017857247</v>
          </cell>
          <cell r="C537">
            <v>3953638</v>
          </cell>
          <cell r="D537" t="str">
            <v>ANDRE MOUSSA CHALHOUB</v>
          </cell>
          <cell r="E537">
            <v>25</v>
          </cell>
          <cell r="F537">
            <v>25</v>
          </cell>
          <cell r="G537">
            <v>42599</v>
          </cell>
          <cell r="H537" t="str">
            <v>AGO</v>
          </cell>
          <cell r="I537">
            <v>2016</v>
          </cell>
          <cell r="J537">
            <v>42600</v>
          </cell>
          <cell r="K537">
            <v>42600</v>
          </cell>
          <cell r="L537" t="str">
            <v>AGO</v>
          </cell>
          <cell r="M537">
            <v>2016</v>
          </cell>
          <cell r="N537" t="str">
            <v>-</v>
          </cell>
          <cell r="O537" t="str">
            <v>CANCELADO</v>
          </cell>
          <cell r="P537">
            <v>14</v>
          </cell>
          <cell r="Q537">
            <v>14</v>
          </cell>
          <cell r="R537" t="str">
            <v>Olney</v>
          </cell>
          <cell r="S537" t="str">
            <v>APROVADO</v>
          </cell>
          <cell r="T537">
            <v>42614</v>
          </cell>
          <cell r="U537" t="str">
            <v>SET</v>
          </cell>
          <cell r="V537">
            <v>2016</v>
          </cell>
          <cell r="W537" t="str">
            <v>CABO FRIO</v>
          </cell>
          <cell r="X537" t="str">
            <v>NT-BR 010 R-1</v>
          </cell>
          <cell r="Y537" t="str">
            <v>MICRO</v>
          </cell>
          <cell r="Z537" t="str">
            <v>NÃO</v>
          </cell>
          <cell r="AA537" t="str">
            <v>BT - 3Ø</v>
          </cell>
          <cell r="AB537" t="str">
            <v>Comercial</v>
          </cell>
          <cell r="AC537" t="str">
            <v>ORDEM FINALIZADA</v>
          </cell>
          <cell r="AD537" t="str">
            <v>-22.883055</v>
          </cell>
          <cell r="AE537" t="str">
            <v xml:space="preserve">-42.439750 </v>
          </cell>
          <cell r="AF537" t="str">
            <v>NÃO</v>
          </cell>
          <cell r="AG537" t="str">
            <v/>
          </cell>
          <cell r="AH537" t="str">
            <v>AUTO</v>
          </cell>
          <cell r="AJ537">
            <v>42754</v>
          </cell>
          <cell r="AK537" t="str">
            <v>JAN</v>
          </cell>
          <cell r="AL537">
            <v>2017</v>
          </cell>
          <cell r="AM537" t="str">
            <v>Brasil Solair</v>
          </cell>
          <cell r="AQ537">
            <v>1</v>
          </cell>
          <cell r="AR537" t="str">
            <v/>
          </cell>
          <cell r="AS537">
            <v>155</v>
          </cell>
          <cell r="AU537" t="str">
            <v>BAX01</v>
          </cell>
          <cell r="AV537" t="str">
            <v>AR47157</v>
          </cell>
          <cell r="AW537">
            <v>113</v>
          </cell>
          <cell r="AX537" t="str">
            <v>3# CA 4/0 AWG (CA 1/0 AWG)</v>
          </cell>
          <cell r="AY537">
            <v>0.2651</v>
          </cell>
          <cell r="BA537" t="str">
            <v>3# CA 2 AWG</v>
          </cell>
          <cell r="BB537">
            <v>49.156542274972914</v>
          </cell>
        </row>
        <row r="538">
          <cell r="B538" t="str">
            <v>A017857187</v>
          </cell>
          <cell r="C538">
            <v>5974783</v>
          </cell>
          <cell r="D538" t="str">
            <v>R SERAFIN RESTAURANTE ME</v>
          </cell>
          <cell r="E538">
            <v>17.5</v>
          </cell>
          <cell r="F538">
            <v>17.5</v>
          </cell>
          <cell r="G538">
            <v>42599</v>
          </cell>
          <cell r="H538" t="str">
            <v>AGO</v>
          </cell>
          <cell r="I538">
            <v>2016</v>
          </cell>
          <cell r="J538">
            <v>42600</v>
          </cell>
          <cell r="K538">
            <v>42600</v>
          </cell>
          <cell r="L538" t="str">
            <v>AGO</v>
          </cell>
          <cell r="M538">
            <v>2016</v>
          </cell>
          <cell r="N538" t="str">
            <v>-</v>
          </cell>
          <cell r="O538" t="str">
            <v>CANCELADO</v>
          </cell>
          <cell r="P538">
            <v>15</v>
          </cell>
          <cell r="Q538">
            <v>15</v>
          </cell>
          <cell r="R538" t="str">
            <v>Olney</v>
          </cell>
          <cell r="S538" t="str">
            <v>REPROVADO</v>
          </cell>
          <cell r="T538">
            <v>42615</v>
          </cell>
          <cell r="U538" t="str">
            <v>SET</v>
          </cell>
          <cell r="V538">
            <v>2016</v>
          </cell>
          <cell r="W538" t="str">
            <v>CABO FRIO</v>
          </cell>
          <cell r="X538" t="str">
            <v>NT-BR 010 R-1</v>
          </cell>
          <cell r="Y538" t="str">
            <v>MICRO</v>
          </cell>
          <cell r="Z538" t="str">
            <v>SIM</v>
          </cell>
          <cell r="AA538" t="str">
            <v>BT - 2Ø</v>
          </cell>
          <cell r="AB538" t="str">
            <v>Comercial</v>
          </cell>
          <cell r="AC538" t="str">
            <v>ORDEM CANCELADA</v>
          </cell>
          <cell r="AD538" t="str">
            <v>-22.870388</v>
          </cell>
          <cell r="AE538" t="str">
            <v>-42.267361</v>
          </cell>
          <cell r="AF538" t="str">
            <v>NÃO</v>
          </cell>
          <cell r="AH538" t="str">
            <v>AUTO</v>
          </cell>
          <cell r="AJ538" t="str">
            <v>05/09/2016</v>
          </cell>
          <cell r="AK538" t="str">
            <v>SET</v>
          </cell>
          <cell r="AL538">
            <v>2016</v>
          </cell>
          <cell r="AM538" t="str">
            <v>Brasil Solair</v>
          </cell>
          <cell r="AN538" t="str">
            <v>Planejamento - 02/09/2016 - Aumento de carga</v>
          </cell>
          <cell r="AQ538">
            <v>1</v>
          </cell>
          <cell r="AR538" t="str">
            <v/>
          </cell>
          <cell r="AS538" t="str">
            <v>-</v>
          </cell>
          <cell r="AT538" t="str">
            <v>Diagrama/Projeto</v>
          </cell>
          <cell r="AU538" t="str">
            <v>EAR06</v>
          </cell>
          <cell r="AV538" t="str">
            <v>AR40272</v>
          </cell>
          <cell r="AW538">
            <v>113</v>
          </cell>
          <cell r="AX538" t="str">
            <v>3# CA 2 AWG (CA 2 AWG)</v>
          </cell>
          <cell r="AY538">
            <v>0.68010000000000004</v>
          </cell>
          <cell r="BA538" t="str">
            <v>3# CA 2 AWG</v>
          </cell>
          <cell r="BB538">
            <v>22.689579189208686</v>
          </cell>
        </row>
        <row r="539">
          <cell r="B539" t="str">
            <v>A017857226</v>
          </cell>
          <cell r="C539">
            <v>4099354</v>
          </cell>
          <cell r="D539" t="str">
            <v>ASSOCIACOA EDUCACIONAL MARQUES DO AMARAL</v>
          </cell>
          <cell r="E539">
            <v>20</v>
          </cell>
          <cell r="F539">
            <v>20</v>
          </cell>
          <cell r="G539">
            <v>42599</v>
          </cell>
          <cell r="H539" t="str">
            <v>AGO</v>
          </cell>
          <cell r="I539">
            <v>2016</v>
          </cell>
          <cell r="J539">
            <v>42600</v>
          </cell>
          <cell r="K539">
            <v>42600</v>
          </cell>
          <cell r="L539" t="str">
            <v>AGO</v>
          </cell>
          <cell r="M539">
            <v>2016</v>
          </cell>
          <cell r="N539" t="str">
            <v>-</v>
          </cell>
          <cell r="O539" t="str">
            <v>CANCELADO</v>
          </cell>
          <cell r="P539">
            <v>18</v>
          </cell>
          <cell r="Q539">
            <v>18</v>
          </cell>
          <cell r="R539" t="str">
            <v>Olney</v>
          </cell>
          <cell r="S539" t="str">
            <v>APROVADO</v>
          </cell>
          <cell r="T539">
            <v>42618</v>
          </cell>
          <cell r="U539" t="str">
            <v>SET</v>
          </cell>
          <cell r="V539">
            <v>2016</v>
          </cell>
          <cell r="W539" t="str">
            <v>SÃO GONÇALO</v>
          </cell>
          <cell r="X539" t="str">
            <v>NT-BR 010 R-1</v>
          </cell>
          <cell r="Y539" t="str">
            <v>MICRO</v>
          </cell>
          <cell r="Z539" t="str">
            <v>NÃO</v>
          </cell>
          <cell r="AA539" t="str">
            <v>BT - 3Ø</v>
          </cell>
          <cell r="AB539" t="str">
            <v>Comercial</v>
          </cell>
          <cell r="AC539" t="str">
            <v>ORDEM FINALIZADA</v>
          </cell>
          <cell r="AD539" t="str">
            <v>-22.817037</v>
          </cell>
          <cell r="AE539" t="str">
            <v>-43.002870</v>
          </cell>
          <cell r="AF539" t="str">
            <v>NÃO</v>
          </cell>
          <cell r="AG539" t="str">
            <v/>
          </cell>
          <cell r="AH539" t="str">
            <v>AUTO</v>
          </cell>
          <cell r="AJ539">
            <v>42754</v>
          </cell>
          <cell r="AK539" t="str">
            <v>JAN</v>
          </cell>
          <cell r="AL539">
            <v>2017</v>
          </cell>
          <cell r="AM539" t="str">
            <v>Brasil Solair</v>
          </cell>
          <cell r="AQ539">
            <v>1</v>
          </cell>
          <cell r="AR539" t="str">
            <v/>
          </cell>
          <cell r="AS539">
            <v>155</v>
          </cell>
          <cell r="AU539" t="str">
            <v>ALC02</v>
          </cell>
          <cell r="AV539" t="str">
            <v>SG92716</v>
          </cell>
          <cell r="AW539" t="str">
            <v/>
          </cell>
          <cell r="AX539" t="str">
            <v>3# BT SDE</v>
          </cell>
          <cell r="AY539">
            <v>1.1000000000000001E-3</v>
          </cell>
          <cell r="BA539" t="str">
            <v>3# CA 336,4 MCM</v>
          </cell>
          <cell r="BB539">
            <v>0.15</v>
          </cell>
        </row>
        <row r="540">
          <cell r="B540" t="str">
            <v>A017502137</v>
          </cell>
          <cell r="C540">
            <v>4631167</v>
          </cell>
          <cell r="D540" t="str">
            <v>FERNANDO DE BARROS MANHAES</v>
          </cell>
          <cell r="E540">
            <v>1.3</v>
          </cell>
          <cell r="F540">
            <v>1.3</v>
          </cell>
          <cell r="G540">
            <v>42552</v>
          </cell>
          <cell r="H540" t="str">
            <v>JUL</v>
          </cell>
          <cell r="I540">
            <v>2016</v>
          </cell>
          <cell r="J540">
            <v>42601</v>
          </cell>
          <cell r="K540">
            <v>42601</v>
          </cell>
          <cell r="L540" t="str">
            <v>AGO</v>
          </cell>
          <cell r="M540">
            <v>2016</v>
          </cell>
          <cell r="N540" t="str">
            <v>-</v>
          </cell>
          <cell r="O540" t="str">
            <v>CONCLUÍDO</v>
          </cell>
          <cell r="P540">
            <v>0</v>
          </cell>
          <cell r="Q540">
            <v>18</v>
          </cell>
          <cell r="R540" t="str">
            <v>Olney</v>
          </cell>
          <cell r="S540" t="str">
            <v>APROVADO</v>
          </cell>
          <cell r="T540">
            <v>42601</v>
          </cell>
          <cell r="U540" t="str">
            <v>AGO</v>
          </cell>
          <cell r="V540">
            <v>2016</v>
          </cell>
          <cell r="W540" t="str">
            <v>NITERÓI</v>
          </cell>
          <cell r="X540" t="str">
            <v>NT-BR 010 R-1</v>
          </cell>
          <cell r="Y540" t="str">
            <v>MICRO</v>
          </cell>
          <cell r="Z540" t="str">
            <v>NÃO</v>
          </cell>
          <cell r="AA540" t="str">
            <v>BT - 2Ø</v>
          </cell>
          <cell r="AB540" t="str">
            <v>Residencial</v>
          </cell>
          <cell r="AC540" t="str">
            <v>ORDEM FINALIZADA</v>
          </cell>
          <cell r="AD540" t="str">
            <v>-22.941958</v>
          </cell>
          <cell r="AE540" t="str">
            <v>-43.033852</v>
          </cell>
          <cell r="AF540" t="str">
            <v>SIM</v>
          </cell>
          <cell r="AG540">
            <v>42664</v>
          </cell>
          <cell r="AH540" t="str">
            <v>AUTO</v>
          </cell>
          <cell r="AJ540" t="str">
            <v>24/10/2016</v>
          </cell>
          <cell r="AK540" t="str">
            <v>OUT</v>
          </cell>
          <cell r="AL540">
            <v>2016</v>
          </cell>
          <cell r="AM540" t="str">
            <v>Enel Soluções</v>
          </cell>
          <cell r="AO540" t="str">
            <v>Jinko Solar  - JKM260P-60</v>
          </cell>
          <cell r="AP540" t="str">
            <v>PHB - PHB1500-SS</v>
          </cell>
          <cell r="AQ540">
            <v>2</v>
          </cell>
          <cell r="AR540" t="str">
            <v/>
          </cell>
          <cell r="AS540">
            <v>115</v>
          </cell>
          <cell r="AU540" t="str">
            <v>PIN07</v>
          </cell>
          <cell r="AV540" t="str">
            <v>NI33072</v>
          </cell>
          <cell r="AW540">
            <v>75</v>
          </cell>
          <cell r="AX540" t="str">
            <v>3# CU 16-1 FIO (CU 16-1 FIO)</v>
          </cell>
          <cell r="AY540">
            <v>0.31310000000000004</v>
          </cell>
          <cell r="BA540" t="str">
            <v>3# COMP 1/0</v>
          </cell>
          <cell r="BB540">
            <v>0.98</v>
          </cell>
        </row>
        <row r="541">
          <cell r="B541" t="str">
            <v>A017502329</v>
          </cell>
          <cell r="C541">
            <v>622271</v>
          </cell>
          <cell r="D541" t="str">
            <v>LUIZ F TEIXEIRA C DOS SANTOS</v>
          </cell>
          <cell r="E541">
            <v>1.3</v>
          </cell>
          <cell r="F541">
            <v>1.3</v>
          </cell>
          <cell r="G541">
            <v>42552</v>
          </cell>
          <cell r="H541" t="str">
            <v>JUL</v>
          </cell>
          <cell r="I541">
            <v>2016</v>
          </cell>
          <cell r="J541">
            <v>42601</v>
          </cell>
          <cell r="K541">
            <v>42601</v>
          </cell>
          <cell r="L541" t="str">
            <v>AGO</v>
          </cell>
          <cell r="M541">
            <v>2016</v>
          </cell>
          <cell r="N541" t="str">
            <v>-</v>
          </cell>
          <cell r="O541" t="str">
            <v>CONCLUÍDO</v>
          </cell>
          <cell r="P541">
            <v>0</v>
          </cell>
          <cell r="Q541">
            <v>18</v>
          </cell>
          <cell r="R541" t="str">
            <v>Olney</v>
          </cell>
          <cell r="S541" t="str">
            <v>APROVADO</v>
          </cell>
          <cell r="T541">
            <v>42601</v>
          </cell>
          <cell r="U541" t="str">
            <v>AGO</v>
          </cell>
          <cell r="V541">
            <v>2016</v>
          </cell>
          <cell r="W541" t="str">
            <v>SÃO GONÇALO</v>
          </cell>
          <cell r="X541" t="str">
            <v>NT-BR 010 R-1</v>
          </cell>
          <cell r="Y541" t="str">
            <v>MICRO</v>
          </cell>
          <cell r="Z541" t="str">
            <v>NÃO</v>
          </cell>
          <cell r="AA541" t="str">
            <v>BT - 2Ø</v>
          </cell>
          <cell r="AB541" t="str">
            <v>Residencial</v>
          </cell>
          <cell r="AC541" t="str">
            <v>ORDEM FINALIZADA</v>
          </cell>
          <cell r="AD541" t="str">
            <v>-22.821310</v>
          </cell>
          <cell r="AE541" t="str">
            <v>-43.053044</v>
          </cell>
          <cell r="AF541" t="str">
            <v>SIM</v>
          </cell>
          <cell r="AG541">
            <v>42670</v>
          </cell>
          <cell r="AH541" t="str">
            <v>AUTO</v>
          </cell>
          <cell r="AJ541" t="str">
            <v>31/10/2016</v>
          </cell>
          <cell r="AK541" t="str">
            <v>OUT</v>
          </cell>
          <cell r="AL541">
            <v>2016</v>
          </cell>
          <cell r="AM541" t="str">
            <v>Enel Soluções</v>
          </cell>
          <cell r="AO541" t="str">
            <v>Jinko Solar - JKM260P-60</v>
          </cell>
          <cell r="AP541" t="str">
            <v>PHB - 1500-SS</v>
          </cell>
          <cell r="AQ541">
            <v>2</v>
          </cell>
          <cell r="AR541" t="str">
            <v/>
          </cell>
          <cell r="AS541">
            <v>122</v>
          </cell>
          <cell r="AU541" t="str">
            <v>GAB13</v>
          </cell>
          <cell r="AV541" t="str">
            <v>S220688</v>
          </cell>
          <cell r="AW541">
            <v>45</v>
          </cell>
          <cell r="AX541" t="str">
            <v>3# PR 1kV 3x95(50)mm²AL</v>
          </cell>
          <cell r="AY541">
            <v>5.6100000000000004E-2</v>
          </cell>
          <cell r="BA541" t="str">
            <v>COMP 185</v>
          </cell>
          <cell r="BB541">
            <v>2.7283150888009162</v>
          </cell>
        </row>
        <row r="542">
          <cell r="B542" t="str">
            <v>A017502724</v>
          </cell>
          <cell r="C542">
            <v>1373544</v>
          </cell>
          <cell r="D542" t="str">
            <v>LUIZ CARLOS COSTA GUTIERREZ</v>
          </cell>
          <cell r="E542">
            <v>1.3</v>
          </cell>
          <cell r="F542">
            <v>1.3</v>
          </cell>
          <cell r="G542">
            <v>42552</v>
          </cell>
          <cell r="H542" t="str">
            <v>JUL</v>
          </cell>
          <cell r="I542">
            <v>2016</v>
          </cell>
          <cell r="J542">
            <v>42601</v>
          </cell>
          <cell r="K542">
            <v>42601</v>
          </cell>
          <cell r="L542" t="str">
            <v>AGO</v>
          </cell>
          <cell r="M542">
            <v>2016</v>
          </cell>
          <cell r="N542" t="str">
            <v>-</v>
          </cell>
          <cell r="O542" t="str">
            <v>CONCLUÍDO</v>
          </cell>
          <cell r="P542">
            <v>0</v>
          </cell>
          <cell r="Q542">
            <v>18</v>
          </cell>
          <cell r="R542" t="str">
            <v>Olney</v>
          </cell>
          <cell r="S542" t="str">
            <v>APROVADO</v>
          </cell>
          <cell r="T542">
            <v>42601</v>
          </cell>
          <cell r="U542" t="str">
            <v>AGO</v>
          </cell>
          <cell r="V542">
            <v>2016</v>
          </cell>
          <cell r="W542" t="str">
            <v>SÃO GONÇALO</v>
          </cell>
          <cell r="X542" t="str">
            <v>NT-BR 010 R-1</v>
          </cell>
          <cell r="Y542" t="str">
            <v>MICRO</v>
          </cell>
          <cell r="Z542" t="str">
            <v>NÃO</v>
          </cell>
          <cell r="AA542" t="str">
            <v>BT - 3Ø</v>
          </cell>
          <cell r="AB542" t="str">
            <v>Residencial</v>
          </cell>
          <cell r="AC542" t="str">
            <v>ORDEM FINALIZADA</v>
          </cell>
          <cell r="AD542" t="str">
            <v>-22.828357</v>
          </cell>
          <cell r="AE542" t="str">
            <v>-42.973778</v>
          </cell>
          <cell r="AF542" t="str">
            <v>SIM</v>
          </cell>
          <cell r="AG542">
            <v>42696</v>
          </cell>
          <cell r="AH542" t="str">
            <v>AUTO</v>
          </cell>
          <cell r="AJ542">
            <v>42697</v>
          </cell>
          <cell r="AK542" t="str">
            <v>NOV</v>
          </cell>
          <cell r="AL542">
            <v>2016</v>
          </cell>
          <cell r="AM542" t="str">
            <v>Enel Soluções</v>
          </cell>
          <cell r="AO542" t="str">
            <v>Jinko Solar - JKM260P-60</v>
          </cell>
          <cell r="AP542" t="str">
            <v>PHB - 1500-SS</v>
          </cell>
          <cell r="AQ542">
            <v>2</v>
          </cell>
          <cell r="AR542" t="str">
            <v/>
          </cell>
          <cell r="AS542">
            <v>145</v>
          </cell>
          <cell r="AU542" t="str">
            <v>ALC09</v>
          </cell>
          <cell r="AV542" t="str">
            <v>S202422</v>
          </cell>
          <cell r="AW542">
            <v>75</v>
          </cell>
          <cell r="AX542" t="str">
            <v>PR 1KV 3X50(50)MM²ALCPEXT</v>
          </cell>
          <cell r="AY542">
            <v>0.27400000000000002</v>
          </cell>
          <cell r="BA542" t="str">
            <v>3# CA 2 AWG</v>
          </cell>
          <cell r="BB542">
            <v>2.82</v>
          </cell>
        </row>
        <row r="543">
          <cell r="B543" t="str">
            <v>A017502672</v>
          </cell>
          <cell r="C543">
            <v>941235</v>
          </cell>
          <cell r="D543" t="str">
            <v>JOSE GOMES DA SILVA</v>
          </cell>
          <cell r="E543">
            <v>1.3</v>
          </cell>
          <cell r="F543">
            <v>1.3</v>
          </cell>
          <cell r="G543">
            <v>42552</v>
          </cell>
          <cell r="H543" t="str">
            <v>JUL</v>
          </cell>
          <cell r="I543">
            <v>2016</v>
          </cell>
          <cell r="J543">
            <v>42601</v>
          </cell>
          <cell r="K543">
            <v>42601</v>
          </cell>
          <cell r="L543" t="str">
            <v>AGO</v>
          </cell>
          <cell r="M543">
            <v>2016</v>
          </cell>
          <cell r="N543" t="str">
            <v>-</v>
          </cell>
          <cell r="O543" t="str">
            <v>CONCLUÍDO</v>
          </cell>
          <cell r="P543">
            <v>0</v>
          </cell>
          <cell r="Q543">
            <v>16</v>
          </cell>
          <cell r="R543" t="str">
            <v>Olney</v>
          </cell>
          <cell r="S543" t="str">
            <v>APROVADO</v>
          </cell>
          <cell r="T543">
            <v>42601</v>
          </cell>
          <cell r="U543" t="str">
            <v>AGO</v>
          </cell>
          <cell r="V543">
            <v>2016</v>
          </cell>
          <cell r="W543" t="str">
            <v>SÃO GONÇALO</v>
          </cell>
          <cell r="X543" t="str">
            <v>NT-BR 010 R-1</v>
          </cell>
          <cell r="Y543" t="str">
            <v>MICRO</v>
          </cell>
          <cell r="Z543" t="str">
            <v>NÃO</v>
          </cell>
          <cell r="AA543" t="str">
            <v>BT - 1Ø</v>
          </cell>
          <cell r="AB543" t="str">
            <v>Residencial</v>
          </cell>
          <cell r="AC543" t="str">
            <v>ORDEM FINALIZADA</v>
          </cell>
          <cell r="AD543" t="str">
            <v>-22.801504</v>
          </cell>
          <cell r="AE543" t="str">
            <v>-43.037963</v>
          </cell>
          <cell r="AF543" t="str">
            <v>SIM</v>
          </cell>
          <cell r="AG543">
            <v>42675</v>
          </cell>
          <cell r="AH543" t="str">
            <v>AUTO</v>
          </cell>
          <cell r="AJ543">
            <v>42697</v>
          </cell>
          <cell r="AK543" t="str">
            <v>NOV</v>
          </cell>
          <cell r="AL543">
            <v>2016</v>
          </cell>
          <cell r="AM543" t="str">
            <v>Enel Soluções</v>
          </cell>
          <cell r="AO543" t="str">
            <v>Jinko Solar - JKM260P-60</v>
          </cell>
          <cell r="AP543" t="str">
            <v>PHB - 1500-SS</v>
          </cell>
          <cell r="AQ543">
            <v>2</v>
          </cell>
          <cell r="AR543" t="str">
            <v/>
          </cell>
          <cell r="AS543">
            <v>145</v>
          </cell>
          <cell r="AU543" t="str">
            <v>PDR05</v>
          </cell>
          <cell r="AV543" t="str">
            <v>S251201</v>
          </cell>
          <cell r="AW543">
            <v>45</v>
          </cell>
          <cell r="AX543" t="str">
            <v>3# PR 1kV 3x50(50)mm²AL</v>
          </cell>
          <cell r="AY543">
            <v>0.153</v>
          </cell>
          <cell r="BA543" t="str">
            <v>3# CA 2 AWG</v>
          </cell>
          <cell r="BB543">
            <v>2.56</v>
          </cell>
        </row>
        <row r="544">
          <cell r="B544" t="str">
            <v>A017502257</v>
          </cell>
          <cell r="C544">
            <v>4244581</v>
          </cell>
          <cell r="D544" t="str">
            <v>EVELIN THOMAZ ABRANTES</v>
          </cell>
          <cell r="E544">
            <v>1.3</v>
          </cell>
          <cell r="F544">
            <v>1.3</v>
          </cell>
          <cell r="G544">
            <v>42552</v>
          </cell>
          <cell r="H544" t="str">
            <v>JUL</v>
          </cell>
          <cell r="I544">
            <v>2016</v>
          </cell>
          <cell r="J544">
            <v>42601</v>
          </cell>
          <cell r="K544">
            <v>42601</v>
          </cell>
          <cell r="L544" t="str">
            <v>AGO</v>
          </cell>
          <cell r="M544">
            <v>2016</v>
          </cell>
          <cell r="N544" t="str">
            <v>-</v>
          </cell>
          <cell r="O544" t="str">
            <v>CONCLUÍDO</v>
          </cell>
          <cell r="P544">
            <v>0</v>
          </cell>
          <cell r="Q544">
            <v>15</v>
          </cell>
          <cell r="R544" t="str">
            <v>Olney</v>
          </cell>
          <cell r="S544" t="str">
            <v>APROVADO</v>
          </cell>
          <cell r="T544">
            <v>42601</v>
          </cell>
          <cell r="U544" t="str">
            <v>AGO</v>
          </cell>
          <cell r="V544">
            <v>2016</v>
          </cell>
          <cell r="W544" t="str">
            <v>SÃO GONÇALO</v>
          </cell>
          <cell r="X544" t="str">
            <v>NT-BR 010 R-1</v>
          </cell>
          <cell r="Y544" t="str">
            <v>MICRO</v>
          </cell>
          <cell r="Z544" t="str">
            <v>NÃO</v>
          </cell>
          <cell r="AA544" t="str">
            <v>BT - 1Ø</v>
          </cell>
          <cell r="AB544" t="str">
            <v>Residencial</v>
          </cell>
          <cell r="AC544" t="str">
            <v>ORDEM FINALIZADA</v>
          </cell>
          <cell r="AD544" t="str">
            <v>-22.801061</v>
          </cell>
          <cell r="AE544" t="str">
            <v>-43.025152</v>
          </cell>
          <cell r="AF544" t="str">
            <v>SIM</v>
          </cell>
          <cell r="AG544">
            <v>42675</v>
          </cell>
          <cell r="AH544" t="str">
            <v>AUTO</v>
          </cell>
          <cell r="AJ544">
            <v>42685</v>
          </cell>
          <cell r="AK544" t="str">
            <v>NOV</v>
          </cell>
          <cell r="AL544">
            <v>2016</v>
          </cell>
          <cell r="AM544" t="str">
            <v>Enel Soluções</v>
          </cell>
          <cell r="AO544" t="str">
            <v>Jinko Solar - JKM260P-60</v>
          </cell>
          <cell r="AP544" t="str">
            <v>PHB - 1500-SS</v>
          </cell>
          <cell r="AQ544">
            <v>2</v>
          </cell>
          <cell r="AR544" t="str">
            <v/>
          </cell>
          <cell r="AS544">
            <v>133</v>
          </cell>
          <cell r="AU544" t="str">
            <v>PDR09</v>
          </cell>
          <cell r="AV544" t="str">
            <v>S251658</v>
          </cell>
          <cell r="AW544">
            <v>75</v>
          </cell>
          <cell r="AX544" t="str">
            <v>3# PR 1kV 3x95(50)mm²AL</v>
          </cell>
          <cell r="AY544">
            <v>0.19309999999999999</v>
          </cell>
          <cell r="BA544" t="str">
            <v>3# CA 2 AWG</v>
          </cell>
          <cell r="BB544">
            <v>1.17</v>
          </cell>
        </row>
        <row r="545">
          <cell r="B545" t="str">
            <v>A017502299</v>
          </cell>
          <cell r="C545">
            <v>115815</v>
          </cell>
          <cell r="D545" t="str">
            <v>ARY ONOFRE DE SIQUEIRA</v>
          </cell>
          <cell r="E545">
            <v>1.3</v>
          </cell>
          <cell r="F545">
            <v>1.3</v>
          </cell>
          <cell r="G545">
            <v>42552</v>
          </cell>
          <cell r="H545" t="str">
            <v>JUL</v>
          </cell>
          <cell r="I545">
            <v>2016</v>
          </cell>
          <cell r="J545">
            <v>42601</v>
          </cell>
          <cell r="K545">
            <v>42601</v>
          </cell>
          <cell r="L545" t="str">
            <v>AGO</v>
          </cell>
          <cell r="M545">
            <v>2016</v>
          </cell>
          <cell r="N545" t="str">
            <v>-</v>
          </cell>
          <cell r="O545" t="str">
            <v>CONCLUÍDO</v>
          </cell>
          <cell r="P545">
            <v>0</v>
          </cell>
          <cell r="Q545">
            <v>15</v>
          </cell>
          <cell r="R545" t="str">
            <v>Olney</v>
          </cell>
          <cell r="S545" t="str">
            <v>APROVADO</v>
          </cell>
          <cell r="T545">
            <v>42601</v>
          </cell>
          <cell r="U545" t="str">
            <v>AGO</v>
          </cell>
          <cell r="V545">
            <v>2016</v>
          </cell>
          <cell r="W545" t="str">
            <v>SÃO GONÇALO</v>
          </cell>
          <cell r="X545" t="str">
            <v>NT-BR 010 R-1</v>
          </cell>
          <cell r="Y545" t="str">
            <v>MICRO</v>
          </cell>
          <cell r="Z545" t="str">
            <v>NÃO</v>
          </cell>
          <cell r="AA545" t="str">
            <v>BT - 1Ø</v>
          </cell>
          <cell r="AB545" t="str">
            <v>Residencial</v>
          </cell>
          <cell r="AC545" t="str">
            <v>ORDEM FINALIZADA</v>
          </cell>
          <cell r="AD545" t="str">
            <v>-22.842058</v>
          </cell>
          <cell r="AE545" t="str">
            <v>-43.010594</v>
          </cell>
          <cell r="AF545" t="str">
            <v>SIM</v>
          </cell>
          <cell r="AG545">
            <v>42675</v>
          </cell>
          <cell r="AH545" t="str">
            <v>AUTO</v>
          </cell>
          <cell r="AJ545">
            <v>42685</v>
          </cell>
          <cell r="AK545" t="str">
            <v>NOV</v>
          </cell>
          <cell r="AL545">
            <v>2016</v>
          </cell>
          <cell r="AM545" t="str">
            <v>Enel Soluções</v>
          </cell>
          <cell r="AO545" t="str">
            <v>Jinko Solar - JKM260P-60</v>
          </cell>
          <cell r="AP545" t="str">
            <v>PHB - 1500-SS</v>
          </cell>
          <cell r="AQ545">
            <v>2</v>
          </cell>
          <cell r="AR545" t="str">
            <v/>
          </cell>
          <cell r="AS545">
            <v>133</v>
          </cell>
          <cell r="AU545" t="str">
            <v>ARS11</v>
          </cell>
          <cell r="AV545" t="str">
            <v>SG92874</v>
          </cell>
          <cell r="AW545">
            <v>75</v>
          </cell>
          <cell r="AX545" t="str">
            <v>3# PR 1kV 3x50(50)mm²AL</v>
          </cell>
          <cell r="AY545">
            <v>0.317</v>
          </cell>
          <cell r="BA545" t="str">
            <v>3# CA 2 AWG</v>
          </cell>
          <cell r="BB545">
            <v>6.7290095385869835</v>
          </cell>
        </row>
        <row r="546">
          <cell r="B546" t="str">
            <v>A017502310</v>
          </cell>
          <cell r="C546">
            <v>2440785</v>
          </cell>
          <cell r="D546" t="str">
            <v>CELESTINA DALVA GIANNERINI</v>
          </cell>
          <cell r="E546">
            <v>1.3</v>
          </cell>
          <cell r="F546">
            <v>1.3</v>
          </cell>
          <cell r="G546">
            <v>42552</v>
          </cell>
          <cell r="H546" t="str">
            <v>JUL</v>
          </cell>
          <cell r="I546">
            <v>2016</v>
          </cell>
          <cell r="J546">
            <v>42601</v>
          </cell>
          <cell r="K546">
            <v>42601</v>
          </cell>
          <cell r="L546" t="str">
            <v>AGO</v>
          </cell>
          <cell r="M546">
            <v>2016</v>
          </cell>
          <cell r="N546" t="str">
            <v>-</v>
          </cell>
          <cell r="O546" t="str">
            <v>CONCLUÍDO</v>
          </cell>
          <cell r="P546">
            <v>0</v>
          </cell>
          <cell r="Q546">
            <v>15</v>
          </cell>
          <cell r="R546" t="str">
            <v>Olney</v>
          </cell>
          <cell r="S546" t="str">
            <v>APROVADO</v>
          </cell>
          <cell r="T546">
            <v>42601</v>
          </cell>
          <cell r="U546" t="str">
            <v>AGO</v>
          </cell>
          <cell r="V546">
            <v>2016</v>
          </cell>
          <cell r="W546" t="str">
            <v>SÃO GONÇALO</v>
          </cell>
          <cell r="X546" t="str">
            <v>NT-BR 010 R-1</v>
          </cell>
          <cell r="Y546" t="str">
            <v>MICRO</v>
          </cell>
          <cell r="Z546" t="str">
            <v>NÃO</v>
          </cell>
          <cell r="AA546" t="str">
            <v>BT - 1Ø</v>
          </cell>
          <cell r="AB546" t="str">
            <v>Residencial</v>
          </cell>
          <cell r="AC546" t="str">
            <v>ORDEM FINALIZADA</v>
          </cell>
          <cell r="AD546" t="str">
            <v>-22.808147</v>
          </cell>
          <cell r="AE546" t="str">
            <v>-43.041726</v>
          </cell>
          <cell r="AF546" t="str">
            <v>SIM</v>
          </cell>
          <cell r="AG546">
            <v>42670</v>
          </cell>
          <cell r="AH546" t="str">
            <v>AUTO</v>
          </cell>
          <cell r="AJ546" t="str">
            <v>31/10/2016</v>
          </cell>
          <cell r="AK546" t="str">
            <v>OUT</v>
          </cell>
          <cell r="AL546">
            <v>2016</v>
          </cell>
          <cell r="AM546" t="str">
            <v>Enel Soluções</v>
          </cell>
          <cell r="AO546" t="str">
            <v>Jinko Solar - JKM260P-60</v>
          </cell>
          <cell r="AP546" t="str">
            <v>PHB - 1500-SS</v>
          </cell>
          <cell r="AQ546">
            <v>2</v>
          </cell>
          <cell r="AR546" t="str">
            <v/>
          </cell>
          <cell r="AS546">
            <v>122</v>
          </cell>
          <cell r="AU546" t="str">
            <v>PDR05</v>
          </cell>
          <cell r="AV546" t="str">
            <v>S250762</v>
          </cell>
          <cell r="AW546">
            <v>30</v>
          </cell>
          <cell r="AX546" t="str">
            <v>3# PR 1kV 3x50(50)mm²AL</v>
          </cell>
          <cell r="AY546">
            <v>6.6000000000000003E-2</v>
          </cell>
          <cell r="BA546" t="str">
            <v>3# CA 2 AWG</v>
          </cell>
          <cell r="BB546">
            <v>2.56</v>
          </cell>
        </row>
        <row r="547">
          <cell r="B547" t="str">
            <v>A017713097</v>
          </cell>
          <cell r="C547">
            <v>2861874</v>
          </cell>
          <cell r="D547" t="str">
            <v>ANA CECILIA MACIEL DE ARRUDA</v>
          </cell>
          <cell r="E547">
            <v>6.2</v>
          </cell>
          <cell r="F547" t="str">
            <v>0</v>
          </cell>
          <cell r="G547">
            <v>42580</v>
          </cell>
          <cell r="H547" t="str">
            <v>JUL</v>
          </cell>
          <cell r="I547">
            <v>2016</v>
          </cell>
          <cell r="J547">
            <v>42601</v>
          </cell>
          <cell r="K547">
            <v>42601</v>
          </cell>
          <cell r="L547" t="str">
            <v>AGO</v>
          </cell>
          <cell r="M547">
            <v>2016</v>
          </cell>
          <cell r="N547" t="str">
            <v>-</v>
          </cell>
          <cell r="O547" t="str">
            <v>CANCELADO</v>
          </cell>
          <cell r="P547">
            <v>0</v>
          </cell>
          <cell r="Q547">
            <v>22</v>
          </cell>
          <cell r="R547" t="str">
            <v>Olney</v>
          </cell>
          <cell r="S547" t="str">
            <v>REPROVADO</v>
          </cell>
          <cell r="T547">
            <v>42601</v>
          </cell>
          <cell r="U547" t="str">
            <v>AGO</v>
          </cell>
          <cell r="V547">
            <v>2016</v>
          </cell>
          <cell r="W547" t="str">
            <v>CAMPOS</v>
          </cell>
          <cell r="X547" t="str">
            <v>NT-BR 010 R-1</v>
          </cell>
          <cell r="Y547" t="str">
            <v>MICRO</v>
          </cell>
          <cell r="Z547" t="str">
            <v>NÃO</v>
          </cell>
          <cell r="AA547" t="str">
            <v>BT - 3Ø</v>
          </cell>
          <cell r="AB547" t="str">
            <v>Comercial</v>
          </cell>
          <cell r="AC547" t="str">
            <v>ORDEM FINALIZADA</v>
          </cell>
          <cell r="AD547" t="str">
            <v>-21.771413</v>
          </cell>
          <cell r="AE547" t="str">
            <v>-41.328687</v>
          </cell>
          <cell r="AF547" t="str">
            <v>NÃO</v>
          </cell>
          <cell r="AH547" t="str">
            <v>AUTO</v>
          </cell>
          <cell r="AJ547">
            <v>42754</v>
          </cell>
          <cell r="AK547" t="str">
            <v>JAN</v>
          </cell>
          <cell r="AL547">
            <v>2017</v>
          </cell>
          <cell r="AM547" t="str">
            <v>Edmilson Vaz</v>
          </cell>
          <cell r="AN547" t="str">
            <v>Ampliação</v>
          </cell>
          <cell r="AQ547">
            <v>2</v>
          </cell>
          <cell r="AR547" t="str">
            <v/>
          </cell>
          <cell r="AS547">
            <v>174</v>
          </cell>
          <cell r="AT547" t="str">
            <v>ART</v>
          </cell>
          <cell r="AU547" t="str">
            <v>DIC05</v>
          </cell>
          <cell r="AV547" t="str">
            <v>T13263</v>
          </cell>
          <cell r="AW547">
            <v>113</v>
          </cell>
          <cell r="AX547" t="str">
            <v>3# CA 4/0 AWG (CA 1/0 AWG)</v>
          </cell>
          <cell r="AY547">
            <v>0.62909999999999999</v>
          </cell>
          <cell r="BA547" t="str">
            <v>3# CA 2 AWG</v>
          </cell>
          <cell r="BB547">
            <v>14.49678124401102</v>
          </cell>
        </row>
        <row r="548">
          <cell r="B548" t="str">
            <v>A017387169</v>
          </cell>
          <cell r="C548">
            <v>5210276</v>
          </cell>
          <cell r="D548" t="str">
            <v>JEMMERSON SOUSA COSTA</v>
          </cell>
          <cell r="E548">
            <v>2.6</v>
          </cell>
          <cell r="F548">
            <v>2.6</v>
          </cell>
          <cell r="G548">
            <v>42537</v>
          </cell>
          <cell r="H548" t="str">
            <v>JUN</v>
          </cell>
          <cell r="I548">
            <v>2016</v>
          </cell>
          <cell r="J548">
            <v>42601</v>
          </cell>
          <cell r="K548">
            <v>42601</v>
          </cell>
          <cell r="L548" t="str">
            <v>AGO</v>
          </cell>
          <cell r="M548">
            <v>2016</v>
          </cell>
          <cell r="N548" t="str">
            <v>-</v>
          </cell>
          <cell r="O548" t="str">
            <v>CONCLUÍDO</v>
          </cell>
          <cell r="P548">
            <v>0</v>
          </cell>
          <cell r="Q548">
            <v>14</v>
          </cell>
          <cell r="R548" t="str">
            <v>Olney</v>
          </cell>
          <cell r="S548" t="str">
            <v>APROVADO</v>
          </cell>
          <cell r="T548">
            <v>42601</v>
          </cell>
          <cell r="U548" t="str">
            <v>AGO</v>
          </cell>
          <cell r="V548">
            <v>2016</v>
          </cell>
          <cell r="W548" t="str">
            <v>NITERÓI</v>
          </cell>
          <cell r="X548" t="str">
            <v>NT-BR 010 R-1</v>
          </cell>
          <cell r="Y548" t="str">
            <v>MICRO</v>
          </cell>
          <cell r="Z548" t="str">
            <v>NÃO</v>
          </cell>
          <cell r="AA548" t="str">
            <v>BT - 3Ø</v>
          </cell>
          <cell r="AB548" t="str">
            <v>Residencial</v>
          </cell>
          <cell r="AC548" t="str">
            <v>ORDEM FINALIZADA</v>
          </cell>
          <cell r="AD548" t="str">
            <v>-22.898430</v>
          </cell>
          <cell r="AE548" t="str">
            <v>-43.128667</v>
          </cell>
          <cell r="AF548" t="str">
            <v>SIM</v>
          </cell>
          <cell r="AG548">
            <v>42775</v>
          </cell>
          <cell r="AH548" t="str">
            <v>AUTO</v>
          </cell>
          <cell r="AJ548">
            <v>42775</v>
          </cell>
          <cell r="AK548" t="str">
            <v>FEV</v>
          </cell>
          <cell r="AL548">
            <v>2017</v>
          </cell>
          <cell r="AM548" t="str">
            <v>Henderson E Martins</v>
          </cell>
          <cell r="AQ548">
            <v>2</v>
          </cell>
          <cell r="AR548" t="str">
            <v/>
          </cell>
          <cell r="AS548">
            <v>238</v>
          </cell>
          <cell r="AU548" t="str">
            <v>ING05</v>
          </cell>
          <cell r="AV548" t="str">
            <v>U1247</v>
          </cell>
          <cell r="AW548">
            <v>225</v>
          </cell>
          <cell r="AX548">
            <v>0</v>
          </cell>
          <cell r="AY548">
            <v>0</v>
          </cell>
          <cell r="BA548" t="str">
            <v>3# CA 2 AWG</v>
          </cell>
          <cell r="BB548">
            <v>0.5</v>
          </cell>
        </row>
        <row r="549">
          <cell r="B549" t="str">
            <v>A017866751</v>
          </cell>
          <cell r="C549">
            <v>4899139</v>
          </cell>
          <cell r="D549" t="str">
            <v>ROBERTA DUARTE CLEMENTE</v>
          </cell>
          <cell r="E549">
            <v>4.95</v>
          </cell>
          <cell r="F549">
            <v>4.95</v>
          </cell>
          <cell r="G549">
            <v>42600</v>
          </cell>
          <cell r="H549" t="str">
            <v>AGO</v>
          </cell>
          <cell r="I549">
            <v>2016</v>
          </cell>
          <cell r="J549">
            <v>42601</v>
          </cell>
          <cell r="K549">
            <v>42601</v>
          </cell>
          <cell r="L549" t="str">
            <v>AGO</v>
          </cell>
          <cell r="M549">
            <v>2016</v>
          </cell>
          <cell r="N549" t="str">
            <v>-</v>
          </cell>
          <cell r="O549" t="str">
            <v>CONCLUÍDO</v>
          </cell>
          <cell r="P549">
            <v>17</v>
          </cell>
          <cell r="Q549">
            <v>17</v>
          </cell>
          <cell r="R549" t="str">
            <v>Olney</v>
          </cell>
          <cell r="S549" t="str">
            <v>APROVADO</v>
          </cell>
          <cell r="T549">
            <v>42618</v>
          </cell>
          <cell r="U549" t="str">
            <v>SET</v>
          </cell>
          <cell r="V549">
            <v>2016</v>
          </cell>
          <cell r="W549" t="str">
            <v>PETRÓPOLIS</v>
          </cell>
          <cell r="X549" t="str">
            <v>NT-BR 010 R-1</v>
          </cell>
          <cell r="Y549" t="str">
            <v>MICRO</v>
          </cell>
          <cell r="Z549" t="str">
            <v>NÃO</v>
          </cell>
          <cell r="AA549" t="str">
            <v>BT - 2Ø</v>
          </cell>
          <cell r="AB549" t="str">
            <v>Residencial</v>
          </cell>
          <cell r="AC549" t="str">
            <v>ORDEM FINALIZADA</v>
          </cell>
          <cell r="AD549" t="str">
            <v>-22.492997</v>
          </cell>
          <cell r="AE549" t="str">
            <v>-43.178204</v>
          </cell>
          <cell r="AF549" t="str">
            <v>SIM</v>
          </cell>
          <cell r="AG549">
            <v>42627</v>
          </cell>
          <cell r="AH549" t="str">
            <v>AUTO</v>
          </cell>
          <cell r="AJ549" t="str">
            <v>15/09/2016</v>
          </cell>
          <cell r="AK549" t="str">
            <v>SET</v>
          </cell>
          <cell r="AL549">
            <v>2016</v>
          </cell>
          <cell r="AM549" t="str">
            <v>Solar Grid</v>
          </cell>
          <cell r="AQ549">
            <v>1</v>
          </cell>
          <cell r="AR549" t="str">
            <v/>
          </cell>
          <cell r="AS549">
            <v>28</v>
          </cell>
          <cell r="AU549" t="str">
            <v>ITA03</v>
          </cell>
          <cell r="AV549" t="str">
            <v>PE65337</v>
          </cell>
          <cell r="AW549">
            <v>45</v>
          </cell>
          <cell r="AX549" t="str">
            <v>3# CU 16-1 FIO (CU 16-1 FIO)</v>
          </cell>
          <cell r="AY549">
            <v>0.3</v>
          </cell>
          <cell r="BA549" t="str">
            <v>3# CA 2 AWG (CU 16-1 FIO)</v>
          </cell>
          <cell r="BB549">
            <v>2.85</v>
          </cell>
        </row>
        <row r="550">
          <cell r="B550" t="str">
            <v>A017871760</v>
          </cell>
          <cell r="C550">
            <v>463058</v>
          </cell>
          <cell r="D550" t="str">
            <v>ANTONIO SERGIO SILVA CARDOSO</v>
          </cell>
          <cell r="E550">
            <v>4.68</v>
          </cell>
          <cell r="F550">
            <v>4.68</v>
          </cell>
          <cell r="G550">
            <v>42601</v>
          </cell>
          <cell r="H550" t="str">
            <v>AGO</v>
          </cell>
          <cell r="I550">
            <v>2016</v>
          </cell>
          <cell r="J550">
            <v>42601</v>
          </cell>
          <cell r="K550">
            <v>42601</v>
          </cell>
          <cell r="L550" t="str">
            <v>AGO</v>
          </cell>
          <cell r="M550">
            <v>2016</v>
          </cell>
          <cell r="N550" t="str">
            <v>-</v>
          </cell>
          <cell r="O550" t="str">
            <v>CONCLUÍDO</v>
          </cell>
          <cell r="P550">
            <v>17</v>
          </cell>
          <cell r="Q550">
            <v>17</v>
          </cell>
          <cell r="R550" t="str">
            <v>Olney</v>
          </cell>
          <cell r="S550" t="str">
            <v>APROVADO</v>
          </cell>
          <cell r="T550">
            <v>42618</v>
          </cell>
          <cell r="U550" t="str">
            <v>SET</v>
          </cell>
          <cell r="V550">
            <v>2016</v>
          </cell>
          <cell r="W550" t="str">
            <v>SÃO GONÇALO</v>
          </cell>
          <cell r="X550" t="str">
            <v>NT-BR 010 R-1</v>
          </cell>
          <cell r="Y550" t="str">
            <v>MICRO</v>
          </cell>
          <cell r="Z550" t="str">
            <v>NÃO</v>
          </cell>
          <cell r="AA550" t="str">
            <v>BT - 3Ø</v>
          </cell>
          <cell r="AB550" t="str">
            <v>Residencial</v>
          </cell>
          <cell r="AC550" t="str">
            <v>ORDEM FINALIZADA</v>
          </cell>
          <cell r="AD550" t="str">
            <v>-22.830412</v>
          </cell>
          <cell r="AE550" t="str">
            <v>-43.061653</v>
          </cell>
          <cell r="AF550" t="str">
            <v>SIM</v>
          </cell>
          <cell r="AG550">
            <v>42696</v>
          </cell>
          <cell r="AH550" t="str">
            <v>AUTO</v>
          </cell>
          <cell r="AJ550">
            <v>42697</v>
          </cell>
          <cell r="AK550" t="str">
            <v>NOV</v>
          </cell>
          <cell r="AL550">
            <v>2016</v>
          </cell>
          <cell r="AM550" t="str">
            <v>Enel Soluções</v>
          </cell>
          <cell r="AO550" t="str">
            <v>Jinko Solar - JKM260P-60</v>
          </cell>
          <cell r="AP550" t="str">
            <v>Fronius - Fronius Galvo 4.0-1</v>
          </cell>
          <cell r="AQ550">
            <v>1</v>
          </cell>
          <cell r="AR550" t="str">
            <v/>
          </cell>
          <cell r="AS550">
            <v>96</v>
          </cell>
          <cell r="AU550" t="str">
            <v>NVS01</v>
          </cell>
          <cell r="AV550" t="str">
            <v>S221034</v>
          </cell>
          <cell r="AW550">
            <v>75</v>
          </cell>
          <cell r="AX550" t="str">
            <v>PR 1KV 3X50(50)MM²ALCPEXT</v>
          </cell>
          <cell r="AY550">
            <v>0.158</v>
          </cell>
          <cell r="BA550" t="str">
            <v>3# CA 2 AWG</v>
          </cell>
          <cell r="BB550">
            <v>2.2400000000000002</v>
          </cell>
        </row>
        <row r="551">
          <cell r="B551">
            <v>9573</v>
          </cell>
          <cell r="C551">
            <v>4091237</v>
          </cell>
          <cell r="D551" t="str">
            <v>PHD MASTER  FABRICACAO DE EQ INDUSTRIAIS</v>
          </cell>
          <cell r="E551">
            <v>5</v>
          </cell>
          <cell r="F551" t="str">
            <v>0</v>
          </cell>
          <cell r="G551">
            <v>42604</v>
          </cell>
          <cell r="H551" t="str">
            <v>AGO</v>
          </cell>
          <cell r="I551">
            <v>2016</v>
          </cell>
          <cell r="J551">
            <v>42604</v>
          </cell>
          <cell r="K551">
            <v>42604</v>
          </cell>
          <cell r="L551" t="str">
            <v>AGO</v>
          </cell>
          <cell r="M551">
            <v>2016</v>
          </cell>
          <cell r="N551" t="str">
            <v>-</v>
          </cell>
          <cell r="O551" t="str">
            <v>VISTORIA</v>
          </cell>
          <cell r="P551">
            <v>15</v>
          </cell>
          <cell r="Q551">
            <v>21</v>
          </cell>
          <cell r="R551" t="str">
            <v>Olney</v>
          </cell>
          <cell r="S551" t="str">
            <v>REPROVADO</v>
          </cell>
          <cell r="T551">
            <v>42619</v>
          </cell>
          <cell r="U551" t="str">
            <v>SET</v>
          </cell>
          <cell r="V551">
            <v>2016</v>
          </cell>
          <cell r="W551" t="str">
            <v>TERESÓPOLIS</v>
          </cell>
          <cell r="X551" t="str">
            <v>NT-BR 010 R-1</v>
          </cell>
          <cell r="Y551" t="str">
            <v>MICRO</v>
          </cell>
          <cell r="Z551" t="str">
            <v>NÃO</v>
          </cell>
          <cell r="AA551" t="str">
            <v>MT</v>
          </cell>
          <cell r="AB551" t="str">
            <v>Industrial</v>
          </cell>
          <cell r="AC551" t="str">
            <v>ORDEM SUSPENSA</v>
          </cell>
          <cell r="AD551" t="str">
            <v>-22.435192</v>
          </cell>
          <cell r="AE551" t="str">
            <v>-42.946031</v>
          </cell>
          <cell r="AF551" t="str">
            <v>NÃO</v>
          </cell>
          <cell r="AH551" t="str">
            <v>AUTO</v>
          </cell>
          <cell r="AK551" t="str">
            <v>-</v>
          </cell>
          <cell r="AL551" t="str">
            <v>-</v>
          </cell>
          <cell r="AM551" t="str">
            <v>PHD Master</v>
          </cell>
          <cell r="AQ551">
            <v>1</v>
          </cell>
          <cell r="AR551" t="str">
            <v/>
          </cell>
          <cell r="AS551" t="str">
            <v>-</v>
          </cell>
          <cell r="AT551" t="str">
            <v>ART + Representante Legal + Coordenadas Geográficas/PS + Certificado/Registro - Inversor + Lista de UCs - % + Outros</v>
          </cell>
          <cell r="AU551" t="str">
            <v>TRB05</v>
          </cell>
          <cell r="AV551" t="str">
            <v>U07037</v>
          </cell>
          <cell r="AW551" t="str">
            <v/>
          </cell>
          <cell r="AX551">
            <v>0</v>
          </cell>
          <cell r="AY551">
            <v>0</v>
          </cell>
          <cell r="BA551" t="str">
            <v>3# CA 2 AWG (CA 2 AWG)</v>
          </cell>
          <cell r="BB551">
            <v>5.4141766328669538</v>
          </cell>
        </row>
        <row r="552">
          <cell r="B552" t="str">
            <v>A017871840</v>
          </cell>
          <cell r="C552">
            <v>2600882</v>
          </cell>
          <cell r="D552" t="str">
            <v>ROSENILDA REMIGIO</v>
          </cell>
          <cell r="E552">
            <v>1.3</v>
          </cell>
          <cell r="F552">
            <v>1.3</v>
          </cell>
          <cell r="G552">
            <v>42601</v>
          </cell>
          <cell r="H552" t="str">
            <v>AGO</v>
          </cell>
          <cell r="I552">
            <v>2016</v>
          </cell>
          <cell r="J552">
            <v>42601</v>
          </cell>
          <cell r="K552">
            <v>42604</v>
          </cell>
          <cell r="L552" t="str">
            <v>AGO</v>
          </cell>
          <cell r="M552">
            <v>2016</v>
          </cell>
          <cell r="N552" t="str">
            <v>-</v>
          </cell>
          <cell r="O552" t="str">
            <v>CONCLUÍDO</v>
          </cell>
          <cell r="P552">
            <v>17</v>
          </cell>
          <cell r="Q552">
            <v>17</v>
          </cell>
          <cell r="R552" t="str">
            <v>Olney</v>
          </cell>
          <cell r="S552" t="str">
            <v>APROVADO</v>
          </cell>
          <cell r="T552">
            <v>42621</v>
          </cell>
          <cell r="U552" t="str">
            <v>SET</v>
          </cell>
          <cell r="V552">
            <v>2016</v>
          </cell>
          <cell r="W552" t="str">
            <v>SÃO GONÇALO</v>
          </cell>
          <cell r="X552" t="str">
            <v>NT-BR 010 R-1</v>
          </cell>
          <cell r="Y552" t="str">
            <v>MICRO</v>
          </cell>
          <cell r="Z552" t="str">
            <v>NÃO</v>
          </cell>
          <cell r="AA552" t="str">
            <v>BT - 1Ø</v>
          </cell>
          <cell r="AB552" t="str">
            <v>Residencial</v>
          </cell>
          <cell r="AC552" t="str">
            <v>ORDEM FINALIZADA</v>
          </cell>
          <cell r="AD552" t="str">
            <v>-22.870183</v>
          </cell>
          <cell r="AE552" t="str">
            <v>-42.997354</v>
          </cell>
          <cell r="AF552" t="str">
            <v>SIM</v>
          </cell>
          <cell r="AG552">
            <v>42677</v>
          </cell>
          <cell r="AH552" t="str">
            <v>AUTO</v>
          </cell>
          <cell r="AJ552">
            <v>42681</v>
          </cell>
          <cell r="AK552" t="str">
            <v>NOV</v>
          </cell>
          <cell r="AL552">
            <v>2016</v>
          </cell>
          <cell r="AM552" t="str">
            <v>Enel Soluções</v>
          </cell>
          <cell r="AO552" t="str">
            <v>Jinko Solar - JKM260P-60</v>
          </cell>
          <cell r="AP552" t="str">
            <v>PHB - 1500-SS</v>
          </cell>
          <cell r="AQ552">
            <v>1</v>
          </cell>
          <cell r="AR552" t="str">
            <v/>
          </cell>
          <cell r="AS552">
            <v>80</v>
          </cell>
          <cell r="AU552" t="str">
            <v>ARS06</v>
          </cell>
          <cell r="AV552" t="str">
            <v>SG94541</v>
          </cell>
          <cell r="AW552">
            <v>75</v>
          </cell>
          <cell r="AX552" t="str">
            <v>3# BT SDE</v>
          </cell>
          <cell r="AY552">
            <v>0.47799999999999998</v>
          </cell>
          <cell r="BA552" t="str">
            <v>3# CA 2 AWG</v>
          </cell>
          <cell r="BB552">
            <v>3.5</v>
          </cell>
        </row>
        <row r="553">
          <cell r="B553" t="str">
            <v>A017871920</v>
          </cell>
          <cell r="C553">
            <v>1486281</v>
          </cell>
          <cell r="D553" t="str">
            <v>MARIA TEREZA RODRIGUES</v>
          </cell>
          <cell r="E553">
            <v>1.3</v>
          </cell>
          <cell r="F553">
            <v>1.3</v>
          </cell>
          <cell r="G553">
            <v>42601</v>
          </cell>
          <cell r="H553" t="str">
            <v>AGO</v>
          </cell>
          <cell r="I553">
            <v>2016</v>
          </cell>
          <cell r="J553">
            <v>42605</v>
          </cell>
          <cell r="K553">
            <v>42605</v>
          </cell>
          <cell r="L553" t="str">
            <v>AGO</v>
          </cell>
          <cell r="M553">
            <v>2016</v>
          </cell>
          <cell r="N553" t="str">
            <v>-</v>
          </cell>
          <cell r="O553" t="str">
            <v>CONCLUÍDO</v>
          </cell>
          <cell r="P553">
            <v>16</v>
          </cell>
          <cell r="Q553">
            <v>16</v>
          </cell>
          <cell r="R553" t="str">
            <v>Olney</v>
          </cell>
          <cell r="S553" t="str">
            <v>APROVADO</v>
          </cell>
          <cell r="T553">
            <v>42621</v>
          </cell>
          <cell r="U553" t="str">
            <v>SET</v>
          </cell>
          <cell r="V553">
            <v>2016</v>
          </cell>
          <cell r="W553" t="str">
            <v>PETRÓPOLIS</v>
          </cell>
          <cell r="X553" t="str">
            <v>NT-BR 010 R-1</v>
          </cell>
          <cell r="Y553" t="str">
            <v>MICRO</v>
          </cell>
          <cell r="Z553" t="str">
            <v>NÃO</v>
          </cell>
          <cell r="AA553" t="str">
            <v>BT - 2Ø</v>
          </cell>
          <cell r="AB553" t="str">
            <v>Residencial</v>
          </cell>
          <cell r="AC553" t="str">
            <v>ORDEM FINALIZADA</v>
          </cell>
          <cell r="AD553" t="str">
            <v>-22.490183</v>
          </cell>
          <cell r="AE553" t="str">
            <v>-43.180267</v>
          </cell>
          <cell r="AF553" t="str">
            <v>SIM</v>
          </cell>
          <cell r="AG553">
            <v>42663</v>
          </cell>
          <cell r="AH553" t="str">
            <v>AUTO</v>
          </cell>
          <cell r="AJ553" t="str">
            <v>21/10/2016</v>
          </cell>
          <cell r="AK553" t="str">
            <v>OUT</v>
          </cell>
          <cell r="AL553">
            <v>2016</v>
          </cell>
          <cell r="AM553" t="str">
            <v>Enel Soluções</v>
          </cell>
          <cell r="AO553" t="str">
            <v>Jinko Solar - JKM260P-60</v>
          </cell>
          <cell r="AP553" t="str">
            <v>PHB - PHB 1500-SS</v>
          </cell>
          <cell r="AQ553">
            <v>1</v>
          </cell>
          <cell r="AR553" t="str">
            <v/>
          </cell>
          <cell r="AS553">
            <v>63</v>
          </cell>
          <cell r="AU553" t="str">
            <v>ITA03</v>
          </cell>
          <cell r="AV553" t="str">
            <v>PE69715</v>
          </cell>
          <cell r="AW553">
            <v>45</v>
          </cell>
          <cell r="AX553" t="str">
            <v>3# CU 35 mm² (CU 16-1 FIO)</v>
          </cell>
          <cell r="AY553">
            <v>0.49619999999999997</v>
          </cell>
          <cell r="BA553" t="str">
            <v>3# CA 2 AWG (CU 16-1 FIO)</v>
          </cell>
          <cell r="BB553">
            <v>2.85</v>
          </cell>
        </row>
        <row r="554">
          <cell r="B554" t="str">
            <v>A017872194</v>
          </cell>
          <cell r="C554">
            <v>4973418</v>
          </cell>
          <cell r="D554" t="str">
            <v>ALCIRLENE VIEIRA E SILVA</v>
          </cell>
          <cell r="E554">
            <v>1.3</v>
          </cell>
          <cell r="F554">
            <v>1.3</v>
          </cell>
          <cell r="G554">
            <v>42601</v>
          </cell>
          <cell r="H554" t="str">
            <v>AGO</v>
          </cell>
          <cell r="I554">
            <v>2016</v>
          </cell>
          <cell r="J554">
            <v>42605</v>
          </cell>
          <cell r="K554">
            <v>42605</v>
          </cell>
          <cell r="L554" t="str">
            <v>AGO</v>
          </cell>
          <cell r="M554">
            <v>2016</v>
          </cell>
          <cell r="N554" t="str">
            <v>-</v>
          </cell>
          <cell r="O554" t="str">
            <v>CONCLUÍDO</v>
          </cell>
          <cell r="P554">
            <v>16</v>
          </cell>
          <cell r="Q554">
            <v>16</v>
          </cell>
          <cell r="R554" t="str">
            <v>Olney</v>
          </cell>
          <cell r="S554" t="str">
            <v>APROVADO</v>
          </cell>
          <cell r="T554">
            <v>42621</v>
          </cell>
          <cell r="U554" t="str">
            <v>SET</v>
          </cell>
          <cell r="V554">
            <v>2016</v>
          </cell>
          <cell r="W554" t="str">
            <v>PETRÓPOLIS</v>
          </cell>
          <cell r="X554" t="str">
            <v>NT-BR 010 R-1</v>
          </cell>
          <cell r="Y554" t="str">
            <v>MICRO</v>
          </cell>
          <cell r="Z554" t="str">
            <v>NÃO</v>
          </cell>
          <cell r="AA554" t="str">
            <v>BT - 1Ø</v>
          </cell>
          <cell r="AB554" t="str">
            <v>Residencial</v>
          </cell>
          <cell r="AC554" t="str">
            <v>ORDEM FINALIZADA</v>
          </cell>
          <cell r="AD554" t="str">
            <v>-22.473558</v>
          </cell>
          <cell r="AE554" t="str">
            <v>-43.151150</v>
          </cell>
          <cell r="AF554" t="str">
            <v>SIM</v>
          </cell>
          <cell r="AG554">
            <v>42664</v>
          </cell>
          <cell r="AH554" t="str">
            <v>AUTO</v>
          </cell>
          <cell r="AJ554" t="str">
            <v>24/10/2016</v>
          </cell>
          <cell r="AK554" t="str">
            <v>OUT</v>
          </cell>
          <cell r="AL554">
            <v>2016</v>
          </cell>
          <cell r="AM554" t="str">
            <v>Enel Soluções</v>
          </cell>
          <cell r="AO554" t="str">
            <v>Jinko Solar - JKM260P-60</v>
          </cell>
          <cell r="AP554" t="str">
            <v>PHB - 1500-SS</v>
          </cell>
          <cell r="AQ554">
            <v>1</v>
          </cell>
          <cell r="AR554" t="str">
            <v/>
          </cell>
          <cell r="AS554">
            <v>66</v>
          </cell>
          <cell r="AU554" t="str">
            <v>ITA04</v>
          </cell>
          <cell r="AV554" t="str">
            <v>PE67634</v>
          </cell>
          <cell r="AW554">
            <v>113</v>
          </cell>
          <cell r="AX554" t="str">
            <v>3# PR 1kV 3x150(70)mm²AL</v>
          </cell>
          <cell r="AY554">
            <v>0.2261</v>
          </cell>
          <cell r="BA554" t="str">
            <v>3# CA 2 AWG (CU 16-1 FIO)</v>
          </cell>
          <cell r="BB554">
            <v>11.72</v>
          </cell>
        </row>
        <row r="555">
          <cell r="B555" t="str">
            <v>A017872265</v>
          </cell>
          <cell r="C555">
            <v>5355600</v>
          </cell>
          <cell r="D555" t="str">
            <v>CLARISSE DA SILVA BOTELHO ONOFRE</v>
          </cell>
          <cell r="E555">
            <v>1.3</v>
          </cell>
          <cell r="F555">
            <v>1.3</v>
          </cell>
          <cell r="G555">
            <v>42601</v>
          </cell>
          <cell r="H555" t="str">
            <v>AGO</v>
          </cell>
          <cell r="I555">
            <v>2016</v>
          </cell>
          <cell r="J555">
            <v>42605</v>
          </cell>
          <cell r="K555">
            <v>42605</v>
          </cell>
          <cell r="L555" t="str">
            <v>AGO</v>
          </cell>
          <cell r="M555">
            <v>2016</v>
          </cell>
          <cell r="N555" t="str">
            <v>-</v>
          </cell>
          <cell r="O555" t="str">
            <v>CONCLUÍDO</v>
          </cell>
          <cell r="P555">
            <v>16</v>
          </cell>
          <cell r="Q555">
            <v>16</v>
          </cell>
          <cell r="R555" t="str">
            <v>Olney</v>
          </cell>
          <cell r="S555" t="str">
            <v>APROVADO</v>
          </cell>
          <cell r="T555">
            <v>42621</v>
          </cell>
          <cell r="U555" t="str">
            <v>SET</v>
          </cell>
          <cell r="V555">
            <v>2016</v>
          </cell>
          <cell r="W555" t="str">
            <v>PETRÓPOLIS</v>
          </cell>
          <cell r="X555" t="str">
            <v>NT-BR 010 R-1</v>
          </cell>
          <cell r="Y555" t="str">
            <v>MICRO</v>
          </cell>
          <cell r="Z555" t="str">
            <v>NÃO</v>
          </cell>
          <cell r="AA555" t="str">
            <v>BT - 1Ø</v>
          </cell>
          <cell r="AB555" t="str">
            <v>Residencial</v>
          </cell>
          <cell r="AC555" t="str">
            <v>ORDEM FINALIZADA</v>
          </cell>
          <cell r="AD555" t="str">
            <v>-22.476121</v>
          </cell>
          <cell r="AE555" t="str">
            <v>-43.151647</v>
          </cell>
          <cell r="AF555" t="str">
            <v>SIM</v>
          </cell>
          <cell r="AG555">
            <v>42601</v>
          </cell>
          <cell r="AH555" t="str">
            <v>AUTO</v>
          </cell>
          <cell r="AJ555">
            <v>42733</v>
          </cell>
          <cell r="AK555" t="str">
            <v>DEZ</v>
          </cell>
          <cell r="AL555">
            <v>2016</v>
          </cell>
          <cell r="AM555" t="str">
            <v>Enel Soluções</v>
          </cell>
          <cell r="AQ555">
            <v>1</v>
          </cell>
          <cell r="AR555" t="str">
            <v/>
          </cell>
          <cell r="AS555">
            <v>132</v>
          </cell>
          <cell r="AU555" t="str">
            <v>ITA04</v>
          </cell>
          <cell r="AV555" t="str">
            <v>PE69012</v>
          </cell>
          <cell r="AW555">
            <v>30</v>
          </cell>
          <cell r="AX555" t="str">
            <v>3# PR 1kV 3x50(50)mm²AL</v>
          </cell>
          <cell r="AY555">
            <v>7.5999999999999998E-2</v>
          </cell>
          <cell r="BA555" t="str">
            <v>3# CA 2 AWG (CU 16-1 FIO)</v>
          </cell>
          <cell r="BB555">
            <v>11.72</v>
          </cell>
        </row>
        <row r="556">
          <cell r="B556" t="str">
            <v>A017872291</v>
          </cell>
          <cell r="C556">
            <v>2076563</v>
          </cell>
          <cell r="D556" t="str">
            <v>RODNEI DA SILVA MORAES BENTO</v>
          </cell>
          <cell r="E556">
            <v>1.3</v>
          </cell>
          <cell r="F556">
            <v>1.3</v>
          </cell>
          <cell r="G556">
            <v>42601</v>
          </cell>
          <cell r="H556" t="str">
            <v>AGO</v>
          </cell>
          <cell r="I556">
            <v>2016</v>
          </cell>
          <cell r="J556">
            <v>42605</v>
          </cell>
          <cell r="K556">
            <v>42605</v>
          </cell>
          <cell r="L556" t="str">
            <v>AGO</v>
          </cell>
          <cell r="M556">
            <v>2016</v>
          </cell>
          <cell r="N556" t="str">
            <v>-</v>
          </cell>
          <cell r="O556" t="str">
            <v>CONCLUÍDO</v>
          </cell>
          <cell r="P556">
            <v>16</v>
          </cell>
          <cell r="Q556">
            <v>16</v>
          </cell>
          <cell r="R556" t="str">
            <v>Olney</v>
          </cell>
          <cell r="S556" t="str">
            <v>APROVADO</v>
          </cell>
          <cell r="T556">
            <v>42621</v>
          </cell>
          <cell r="U556" t="str">
            <v>SET</v>
          </cell>
          <cell r="V556">
            <v>2016</v>
          </cell>
          <cell r="W556" t="str">
            <v>PETRÓPOLIS</v>
          </cell>
          <cell r="X556" t="str">
            <v>NT-BR 010 R-1</v>
          </cell>
          <cell r="Y556" t="str">
            <v>MICRO</v>
          </cell>
          <cell r="Z556" t="str">
            <v>NÃO</v>
          </cell>
          <cell r="AA556" t="str">
            <v>BT - 1Ø</v>
          </cell>
          <cell r="AB556" t="str">
            <v>Residencial</v>
          </cell>
          <cell r="AC556" t="str">
            <v>ORDEM FINALIZADA</v>
          </cell>
          <cell r="AD556" t="str">
            <v>-22.520636</v>
          </cell>
          <cell r="AE556" t="str">
            <v>-43.205804</v>
          </cell>
          <cell r="AF556" t="str">
            <v>SIM</v>
          </cell>
          <cell r="AG556">
            <v>42664</v>
          </cell>
          <cell r="AH556" t="str">
            <v>AUTO</v>
          </cell>
          <cell r="AJ556" t="str">
            <v>24/10/2016</v>
          </cell>
          <cell r="AK556" t="str">
            <v>OUT</v>
          </cell>
          <cell r="AL556">
            <v>2016</v>
          </cell>
          <cell r="AM556" t="str">
            <v>Enel Soluções</v>
          </cell>
          <cell r="AO556" t="str">
            <v>Jinko Solar - JKM260P-60</v>
          </cell>
          <cell r="AP556" t="str">
            <v>PHB - 1500-SS</v>
          </cell>
          <cell r="AQ556">
            <v>1</v>
          </cell>
          <cell r="AR556" t="str">
            <v/>
          </cell>
          <cell r="AS556">
            <v>66</v>
          </cell>
          <cell r="AU556" t="str">
            <v>BGN01</v>
          </cell>
          <cell r="AV556" t="str">
            <v>PE67654</v>
          </cell>
          <cell r="AW556">
            <v>75</v>
          </cell>
          <cell r="AX556" t="str">
            <v>3# PR 1kV 3x95(70)mm²AL</v>
          </cell>
          <cell r="AY556">
            <v>0.29299999999999998</v>
          </cell>
          <cell r="BA556" t="str">
            <v>3# CA 2 AWG (CA 2 AWG)</v>
          </cell>
          <cell r="BB556">
            <v>13.752249135770152</v>
          </cell>
        </row>
        <row r="557">
          <cell r="B557" t="str">
            <v>A017731137</v>
          </cell>
          <cell r="C557">
            <v>4528133</v>
          </cell>
          <cell r="D557" t="str">
            <v>GLAUCO ROSA MENEZES</v>
          </cell>
          <cell r="E557">
            <v>5.2</v>
          </cell>
          <cell r="F557">
            <v>5.2</v>
          </cell>
          <cell r="G557">
            <v>42584</v>
          </cell>
          <cell r="H557" t="str">
            <v>AGO</v>
          </cell>
          <cell r="I557">
            <v>2016</v>
          </cell>
          <cell r="J557">
            <v>42607</v>
          </cell>
          <cell r="K557">
            <v>42606</v>
          </cell>
          <cell r="L557" t="str">
            <v>AGO</v>
          </cell>
          <cell r="M557">
            <v>2016</v>
          </cell>
          <cell r="N557" t="str">
            <v>-</v>
          </cell>
          <cell r="O557" t="str">
            <v>CONCLUÍDO</v>
          </cell>
          <cell r="P557">
            <v>1</v>
          </cell>
          <cell r="Q557">
            <v>15</v>
          </cell>
          <cell r="R557" t="str">
            <v>Olney</v>
          </cell>
          <cell r="S557" t="str">
            <v>APROVADO</v>
          </cell>
          <cell r="T557">
            <v>42607</v>
          </cell>
          <cell r="U557" t="str">
            <v>AGO</v>
          </cell>
          <cell r="V557">
            <v>2016</v>
          </cell>
          <cell r="W557" t="str">
            <v>CABO FRIO</v>
          </cell>
          <cell r="X557" t="str">
            <v>NT-BR 010 R-1</v>
          </cell>
          <cell r="Y557" t="str">
            <v>MICRO</v>
          </cell>
          <cell r="Z557" t="str">
            <v>NÃO</v>
          </cell>
          <cell r="AA557" t="str">
            <v>BT - 3Ø</v>
          </cell>
          <cell r="AB557" t="str">
            <v>Residencial</v>
          </cell>
          <cell r="AC557" t="str">
            <v>ORDEM FINALIZADA</v>
          </cell>
          <cell r="AD557" t="str">
            <v>-22.871500</v>
          </cell>
          <cell r="AE557" t="str">
            <v>-42.269778</v>
          </cell>
          <cell r="AF557" t="str">
            <v>SIM</v>
          </cell>
          <cell r="AG557">
            <v>42643</v>
          </cell>
          <cell r="AH557" t="str">
            <v>AUTO</v>
          </cell>
          <cell r="AJ557">
            <v>42470</v>
          </cell>
          <cell r="AK557" t="str">
            <v>ABR</v>
          </cell>
          <cell r="AL557">
            <v>2016</v>
          </cell>
          <cell r="AM557" t="str">
            <v>Soma Energy</v>
          </cell>
          <cell r="AQ557">
            <v>2</v>
          </cell>
          <cell r="AR557" t="str">
            <v/>
          </cell>
          <cell r="AS557" t="str">
            <v>-</v>
          </cell>
          <cell r="AU557" t="str">
            <v>EAR06</v>
          </cell>
          <cell r="AV557" t="str">
            <v>AR62803</v>
          </cell>
          <cell r="AW557">
            <v>30</v>
          </cell>
          <cell r="AX557" t="str">
            <v>3# PR 1kV 3x50(50)mm²AL</v>
          </cell>
          <cell r="AY557">
            <v>0.21509999999999999</v>
          </cell>
          <cell r="BA557" t="str">
            <v>3# CA 2 AWG</v>
          </cell>
          <cell r="BB557">
            <v>22.689579189208686</v>
          </cell>
        </row>
        <row r="558">
          <cell r="B558" t="str">
            <v>A017618823</v>
          </cell>
          <cell r="C558">
            <v>1850095</v>
          </cell>
          <cell r="D558" t="str">
            <v>JOSE MAURICIO MACHADO LIMA</v>
          </cell>
          <cell r="E558">
            <v>8.5050000000000008</v>
          </cell>
          <cell r="F558">
            <v>8.5050000000000008</v>
          </cell>
          <cell r="G558">
            <v>42569</v>
          </cell>
          <cell r="H558" t="str">
            <v>JUL</v>
          </cell>
          <cell r="I558">
            <v>2016</v>
          </cell>
          <cell r="J558">
            <v>42607</v>
          </cell>
          <cell r="K558">
            <v>42606</v>
          </cell>
          <cell r="L558" t="str">
            <v>AGO</v>
          </cell>
          <cell r="M558">
            <v>2016</v>
          </cell>
          <cell r="N558" t="str">
            <v>-</v>
          </cell>
          <cell r="O558" t="str">
            <v>CANCELADO</v>
          </cell>
          <cell r="P558">
            <v>1</v>
          </cell>
          <cell r="Q558">
            <v>15</v>
          </cell>
          <cell r="R558" t="str">
            <v>Olney</v>
          </cell>
          <cell r="S558" t="str">
            <v>APROVADO</v>
          </cell>
          <cell r="T558">
            <v>42607</v>
          </cell>
          <cell r="U558" t="str">
            <v>AGO</v>
          </cell>
          <cell r="V558">
            <v>2016</v>
          </cell>
          <cell r="W558" t="str">
            <v>PETRÓPOLIS</v>
          </cell>
          <cell r="X558" t="str">
            <v>NT-BR 010 R-1</v>
          </cell>
          <cell r="Y558" t="str">
            <v>MICRO</v>
          </cell>
          <cell r="Z558" t="str">
            <v>NÃO</v>
          </cell>
          <cell r="AA558" t="str">
            <v>BT - 3Ø</v>
          </cell>
          <cell r="AB558" t="str">
            <v>Residencial</v>
          </cell>
          <cell r="AC558" t="str">
            <v>ORDEM FINALIZADA</v>
          </cell>
          <cell r="AD558" t="str">
            <v>-22.507104</v>
          </cell>
          <cell r="AE558" t="str">
            <v>-43.201853</v>
          </cell>
          <cell r="AF558" t="str">
            <v>NÃO</v>
          </cell>
          <cell r="AG558" t="str">
            <v/>
          </cell>
          <cell r="AH558" t="str">
            <v>AUTO</v>
          </cell>
          <cell r="AJ558">
            <v>42754</v>
          </cell>
          <cell r="AK558" t="str">
            <v>JAN</v>
          </cell>
          <cell r="AL558">
            <v>2017</v>
          </cell>
          <cell r="AM558" t="str">
            <v>Alexandre de C. Garcia</v>
          </cell>
          <cell r="AQ558">
            <v>2</v>
          </cell>
          <cell r="AR558" t="str">
            <v/>
          </cell>
          <cell r="AS558">
            <v>185</v>
          </cell>
          <cell r="AU558" t="str">
            <v>BGN04</v>
          </cell>
          <cell r="AV558" t="str">
            <v>PE65773</v>
          </cell>
          <cell r="AW558">
            <v>45</v>
          </cell>
          <cell r="AX558" t="str">
            <v>3# CU 35 mm² (CU 35 mm²)</v>
          </cell>
          <cell r="AY558">
            <v>0.2611</v>
          </cell>
          <cell r="BA558" t="str">
            <v>3# CA 4/0 AWG (CU 35 mm²)</v>
          </cell>
          <cell r="BB558">
            <v>4.5442470601201226</v>
          </cell>
        </row>
        <row r="559">
          <cell r="B559" t="str">
            <v>A017877096</v>
          </cell>
          <cell r="C559">
            <v>958788</v>
          </cell>
          <cell r="D559" t="str">
            <v>VAGNER LUIZ DE AZEVEDO</v>
          </cell>
          <cell r="E559">
            <v>1.3</v>
          </cell>
          <cell r="F559">
            <v>1.3</v>
          </cell>
          <cell r="G559">
            <v>42601</v>
          </cell>
          <cell r="H559" t="str">
            <v>AGO</v>
          </cell>
          <cell r="I559">
            <v>2016</v>
          </cell>
          <cell r="J559">
            <v>42606</v>
          </cell>
          <cell r="K559">
            <v>42606</v>
          </cell>
          <cell r="L559" t="str">
            <v>AGO</v>
          </cell>
          <cell r="M559">
            <v>2016</v>
          </cell>
          <cell r="N559" t="str">
            <v>-</v>
          </cell>
          <cell r="O559" t="str">
            <v>CONCLUÍDO</v>
          </cell>
          <cell r="P559">
            <v>15</v>
          </cell>
          <cell r="Q559">
            <v>15</v>
          </cell>
          <cell r="R559" t="str">
            <v>Olney</v>
          </cell>
          <cell r="S559" t="str">
            <v>APROVADO</v>
          </cell>
          <cell r="T559">
            <v>42621</v>
          </cell>
          <cell r="U559" t="str">
            <v>SET</v>
          </cell>
          <cell r="V559">
            <v>2016</v>
          </cell>
          <cell r="W559" t="str">
            <v>PETRÓPOLIS</v>
          </cell>
          <cell r="X559" t="str">
            <v>NT-BR 010 R-1</v>
          </cell>
          <cell r="Y559" t="str">
            <v>MICRO</v>
          </cell>
          <cell r="Z559" t="str">
            <v>NÃO</v>
          </cell>
          <cell r="AA559" t="str">
            <v>BT - 2Ø</v>
          </cell>
          <cell r="AB559" t="str">
            <v>Residencial</v>
          </cell>
          <cell r="AC559" t="str">
            <v>ORDEM FINALIZADA</v>
          </cell>
          <cell r="AD559" t="str">
            <v>-22.530516</v>
          </cell>
          <cell r="AE559" t="str">
            <v>-43.203659</v>
          </cell>
          <cell r="AF559" t="str">
            <v>SIM</v>
          </cell>
          <cell r="AG559">
            <v>42664</v>
          </cell>
          <cell r="AH559" t="str">
            <v>AUTO</v>
          </cell>
          <cell r="AJ559" t="str">
            <v>24/10/2016</v>
          </cell>
          <cell r="AK559" t="str">
            <v>OUT</v>
          </cell>
          <cell r="AL559">
            <v>2016</v>
          </cell>
          <cell r="AM559" t="str">
            <v>Enel Soluções</v>
          </cell>
          <cell r="AO559" t="str">
            <v>Jinko Solar - JKM260P-60</v>
          </cell>
          <cell r="AP559" t="str">
            <v>PHB - 1500-SS</v>
          </cell>
          <cell r="AQ559">
            <v>1</v>
          </cell>
          <cell r="AR559" t="str">
            <v/>
          </cell>
          <cell r="AS559">
            <v>66</v>
          </cell>
          <cell r="AU559" t="str">
            <v>PAL08</v>
          </cell>
          <cell r="AV559" t="str">
            <v>P870133</v>
          </cell>
          <cell r="AW559">
            <v>45</v>
          </cell>
          <cell r="AX559" t="str">
            <v>3# CU 16-1 FIO (CU 16-1 FIO)</v>
          </cell>
          <cell r="AY559">
            <v>0.4551</v>
          </cell>
          <cell r="BA559" t="str">
            <v>3# CA 336,4 MCM (CU 35 mm²)</v>
          </cell>
          <cell r="BB559">
            <v>0.65</v>
          </cell>
        </row>
        <row r="560">
          <cell r="B560" t="str">
            <v>A017897269</v>
          </cell>
          <cell r="C560">
            <v>2317684</v>
          </cell>
          <cell r="D560" t="str">
            <v>MAURICIO LOFIEGO FAJARD</v>
          </cell>
          <cell r="E560">
            <v>15.9</v>
          </cell>
          <cell r="F560" t="str">
            <v>0</v>
          </cell>
          <cell r="G560">
            <v>42605</v>
          </cell>
          <cell r="H560" t="str">
            <v>AGO</v>
          </cell>
          <cell r="I560">
            <v>2016</v>
          </cell>
          <cell r="J560">
            <v>42606</v>
          </cell>
          <cell r="K560">
            <v>42606</v>
          </cell>
          <cell r="L560" t="str">
            <v>AGO</v>
          </cell>
          <cell r="M560">
            <v>2016</v>
          </cell>
          <cell r="N560" t="str">
            <v>-</v>
          </cell>
          <cell r="O560" t="str">
            <v>VISTORIA</v>
          </cell>
          <cell r="P560">
            <v>16</v>
          </cell>
          <cell r="Q560">
            <v>20</v>
          </cell>
          <cell r="R560" t="str">
            <v>Olney</v>
          </cell>
          <cell r="S560" t="str">
            <v>REPROVADO</v>
          </cell>
          <cell r="T560">
            <v>42622</v>
          </cell>
          <cell r="U560" t="str">
            <v>SET</v>
          </cell>
          <cell r="V560">
            <v>2016</v>
          </cell>
          <cell r="W560" t="str">
            <v>NITERÓI</v>
          </cell>
          <cell r="X560" t="str">
            <v>NT-BR 010 R-1</v>
          </cell>
          <cell r="Y560" t="str">
            <v>MICRO</v>
          </cell>
          <cell r="Z560" t="str">
            <v>NÃO</v>
          </cell>
          <cell r="AA560" t="str">
            <v>BT - 3Ø</v>
          </cell>
          <cell r="AB560" t="str">
            <v>Residencial</v>
          </cell>
          <cell r="AC560" t="str">
            <v>ORDEM SUSPENSA</v>
          </cell>
          <cell r="AD560" t="str">
            <v>-22.914521</v>
          </cell>
          <cell r="AE560" t="str">
            <v>-43.101368</v>
          </cell>
          <cell r="AF560" t="str">
            <v>NÃO</v>
          </cell>
          <cell r="AH560" t="str">
            <v>AUTO</v>
          </cell>
          <cell r="AK560" t="str">
            <v>-</v>
          </cell>
          <cell r="AL560" t="str">
            <v>-</v>
          </cell>
          <cell r="AM560" t="str">
            <v>ML Comércios e Serviços LTDA</v>
          </cell>
          <cell r="AQ560">
            <v>1</v>
          </cell>
          <cell r="AR560" t="str">
            <v/>
          </cell>
          <cell r="AS560" t="str">
            <v>-</v>
          </cell>
          <cell r="AT560" t="str">
            <v>ART + Coordenadas Geográficas/PS + Certificado/Registro - Inversor</v>
          </cell>
          <cell r="AU560" t="str">
            <v>ICA01</v>
          </cell>
          <cell r="AV560" t="str">
            <v>NI32389</v>
          </cell>
          <cell r="AW560">
            <v>113</v>
          </cell>
          <cell r="AX560" t="str">
            <v>3# PR 1kV 3x95(50)mm²AL</v>
          </cell>
          <cell r="AY560">
            <v>0.43010000000000004</v>
          </cell>
          <cell r="BA560" t="str">
            <v>3# COMP 336,4 (CORD-ACO 9.5 mm)</v>
          </cell>
          <cell r="BB560">
            <v>4.91</v>
          </cell>
        </row>
        <row r="561">
          <cell r="B561" t="str">
            <v>A017877153</v>
          </cell>
          <cell r="C561">
            <v>1567335</v>
          </cell>
          <cell r="D561" t="str">
            <v>MARIA BEATRIZ MASSI LEAO</v>
          </cell>
          <cell r="E561">
            <v>1.3</v>
          </cell>
          <cell r="F561">
            <v>1.3</v>
          </cell>
          <cell r="G561">
            <v>42601</v>
          </cell>
          <cell r="H561" t="str">
            <v>AGO</v>
          </cell>
          <cell r="I561">
            <v>2016</v>
          </cell>
          <cell r="J561">
            <v>42606</v>
          </cell>
          <cell r="K561">
            <v>42606</v>
          </cell>
          <cell r="L561" t="str">
            <v>AGO</v>
          </cell>
          <cell r="M561">
            <v>2016</v>
          </cell>
          <cell r="N561" t="str">
            <v>-</v>
          </cell>
          <cell r="O561" t="str">
            <v>CONCLUÍDO</v>
          </cell>
          <cell r="P561">
            <v>16</v>
          </cell>
          <cell r="Q561">
            <v>16</v>
          </cell>
          <cell r="R561" t="str">
            <v>Olney</v>
          </cell>
          <cell r="S561" t="str">
            <v>APROVADO</v>
          </cell>
          <cell r="T561">
            <v>42622</v>
          </cell>
          <cell r="U561" t="str">
            <v>SET</v>
          </cell>
          <cell r="V561">
            <v>2016</v>
          </cell>
          <cell r="W561" t="str">
            <v>PETRÓPOLIS</v>
          </cell>
          <cell r="X561" t="str">
            <v>NT-BR 010 R-1</v>
          </cell>
          <cell r="Y561" t="str">
            <v>MICRO</v>
          </cell>
          <cell r="Z561" t="str">
            <v>NÃO</v>
          </cell>
          <cell r="AA561" t="str">
            <v>BT - 1Ø</v>
          </cell>
          <cell r="AB561" t="str">
            <v>Residencial</v>
          </cell>
          <cell r="AC561" t="str">
            <v>ORDEM FINALIZADA</v>
          </cell>
          <cell r="AD561" t="str">
            <v>-22.475592</v>
          </cell>
          <cell r="AE561" t="str">
            <v>-43.172104</v>
          </cell>
          <cell r="AF561" t="str">
            <v>SIM</v>
          </cell>
          <cell r="AG561">
            <v>42696</v>
          </cell>
          <cell r="AH561" t="str">
            <v>AUTO</v>
          </cell>
          <cell r="AJ561">
            <v>42697</v>
          </cell>
          <cell r="AK561" t="str">
            <v>NOV</v>
          </cell>
          <cell r="AL561">
            <v>2016</v>
          </cell>
          <cell r="AM561" t="str">
            <v>Enel Soluções</v>
          </cell>
          <cell r="AO561" t="str">
            <v>Jinko Solar - JKM260P-60</v>
          </cell>
          <cell r="AP561" t="str">
            <v>PHB - 1500-SS</v>
          </cell>
          <cell r="AQ561">
            <v>1</v>
          </cell>
          <cell r="AR561" t="str">
            <v/>
          </cell>
          <cell r="AS561">
            <v>96</v>
          </cell>
          <cell r="AU561" t="str">
            <v>ITA06</v>
          </cell>
          <cell r="AV561" t="str">
            <v>PE65981</v>
          </cell>
          <cell r="AW561">
            <v>75</v>
          </cell>
          <cell r="AX561" t="str">
            <v>3# CU 16-1 FIO (CU 16-1 FIO)</v>
          </cell>
          <cell r="AY561">
            <v>0.4511</v>
          </cell>
          <cell r="BA561" t="str">
            <v>3# CA 2 AWG (CU 16-1 FIO)</v>
          </cell>
          <cell r="BB561">
            <v>5.79</v>
          </cell>
        </row>
        <row r="562">
          <cell r="B562" t="str">
            <v>A017877274</v>
          </cell>
          <cell r="C562">
            <v>2384759</v>
          </cell>
          <cell r="D562" t="str">
            <v>SUZETE NUNES DA MOTA</v>
          </cell>
          <cell r="E562">
            <v>1.3</v>
          </cell>
          <cell r="F562" t="str">
            <v>0</v>
          </cell>
          <cell r="G562">
            <v>42601</v>
          </cell>
          <cell r="H562" t="str">
            <v>AGO</v>
          </cell>
          <cell r="I562">
            <v>2016</v>
          </cell>
          <cell r="J562">
            <v>42606</v>
          </cell>
          <cell r="K562">
            <v>42606</v>
          </cell>
          <cell r="L562" t="str">
            <v>AGO</v>
          </cell>
          <cell r="M562">
            <v>2016</v>
          </cell>
          <cell r="N562" t="str">
            <v>-</v>
          </cell>
          <cell r="O562" t="str">
            <v>CONCLUÍDO</v>
          </cell>
          <cell r="P562">
            <v>16</v>
          </cell>
          <cell r="Q562">
            <v>22</v>
          </cell>
          <cell r="R562" t="str">
            <v>Olney</v>
          </cell>
          <cell r="S562" t="str">
            <v>REPROVADO</v>
          </cell>
          <cell r="T562">
            <v>42622</v>
          </cell>
          <cell r="U562" t="str">
            <v>SET</v>
          </cell>
          <cell r="V562">
            <v>2016</v>
          </cell>
          <cell r="W562" t="str">
            <v>NITERÓI</v>
          </cell>
          <cell r="X562" t="str">
            <v>NT-BR 010 R-1</v>
          </cell>
          <cell r="Y562" t="str">
            <v>MICRO</v>
          </cell>
          <cell r="Z562" t="str">
            <v>NÃO</v>
          </cell>
          <cell r="AA562" t="str">
            <v>BT - 3Ø</v>
          </cell>
          <cell r="AB562" t="str">
            <v>Residencial</v>
          </cell>
          <cell r="AC562" t="str">
            <v>ORDEM FINALIZADA</v>
          </cell>
          <cell r="AD562" t="str">
            <v>-22.970989</v>
          </cell>
          <cell r="AE562" t="str">
            <v>-42.906378</v>
          </cell>
          <cell r="AF562" t="str">
            <v>NÃO</v>
          </cell>
          <cell r="AH562" t="str">
            <v>AUTO</v>
          </cell>
          <cell r="AJ562">
            <v>42690</v>
          </cell>
          <cell r="AK562" t="str">
            <v>NOV</v>
          </cell>
          <cell r="AL562">
            <v>2016</v>
          </cell>
          <cell r="AM562" t="str">
            <v>Enel Soluções</v>
          </cell>
          <cell r="AN562" t="str">
            <v>Coordenadas Geo</v>
          </cell>
          <cell r="AO562" t="str">
            <v>Jinko Solar - JKM260P-60</v>
          </cell>
          <cell r="AP562" t="str">
            <v>PHB - 1500-SS</v>
          </cell>
          <cell r="AQ562">
            <v>1</v>
          </cell>
          <cell r="AR562" t="str">
            <v/>
          </cell>
          <cell r="AS562">
            <v>89</v>
          </cell>
          <cell r="AT562" t="str">
            <v>Coordenadas Geográficas/PS</v>
          </cell>
          <cell r="AU562" t="str">
            <v>INO04</v>
          </cell>
          <cell r="AV562" t="str">
            <v>NI39190</v>
          </cell>
          <cell r="AW562">
            <v>113</v>
          </cell>
          <cell r="AX562" t="str">
            <v>3# CU 16-1 FIO (CU 16-1 FIO)</v>
          </cell>
          <cell r="AY562">
            <v>0.75409999999999999</v>
          </cell>
          <cell r="BA562" t="str">
            <v>3# CA 2 AWG</v>
          </cell>
          <cell r="BB562">
            <v>17.829999999999998</v>
          </cell>
        </row>
        <row r="563">
          <cell r="B563" t="str">
            <v>A017877227</v>
          </cell>
          <cell r="C563">
            <v>628114</v>
          </cell>
          <cell r="D563" t="str">
            <v>JOSELIA VALERIO DA SILVA</v>
          </cell>
          <cell r="E563">
            <v>1.3</v>
          </cell>
          <cell r="F563" t="str">
            <v>0</v>
          </cell>
          <cell r="G563">
            <v>42601</v>
          </cell>
          <cell r="H563" t="str">
            <v>AGO</v>
          </cell>
          <cell r="I563">
            <v>2016</v>
          </cell>
          <cell r="J563">
            <v>42606</v>
          </cell>
          <cell r="K563">
            <v>42606</v>
          </cell>
          <cell r="L563" t="str">
            <v>AGO</v>
          </cell>
          <cell r="M563">
            <v>2016</v>
          </cell>
          <cell r="N563" t="str">
            <v>-</v>
          </cell>
          <cell r="O563" t="str">
            <v>CONCLUÍDO</v>
          </cell>
          <cell r="P563">
            <v>16</v>
          </cell>
          <cell r="Q563">
            <v>21</v>
          </cell>
          <cell r="R563" t="str">
            <v>Olney</v>
          </cell>
          <cell r="S563" t="str">
            <v>REPROVADO</v>
          </cell>
          <cell r="T563">
            <v>42622</v>
          </cell>
          <cell r="U563" t="str">
            <v>SET</v>
          </cell>
          <cell r="V563">
            <v>2016</v>
          </cell>
          <cell r="W563" t="str">
            <v>SÃO GONÇALO</v>
          </cell>
          <cell r="X563" t="str">
            <v>NT-BR 010 R-1</v>
          </cell>
          <cell r="Y563" t="str">
            <v>MICRO</v>
          </cell>
          <cell r="Z563" t="str">
            <v>NÃO</v>
          </cell>
          <cell r="AA563" t="str">
            <v>BT - 1Ø</v>
          </cell>
          <cell r="AB563" t="str">
            <v>Residencial</v>
          </cell>
          <cell r="AC563" t="str">
            <v>ORDEM FINALIZADA</v>
          </cell>
          <cell r="AD563" t="str">
            <v>-22.767353</v>
          </cell>
          <cell r="AE563" t="str">
            <v>-42.884399</v>
          </cell>
          <cell r="AF563" t="str">
            <v>NÃO</v>
          </cell>
          <cell r="AH563" t="str">
            <v>AUTO</v>
          </cell>
          <cell r="AJ563">
            <v>42746</v>
          </cell>
          <cell r="AK563" t="str">
            <v>JAN</v>
          </cell>
          <cell r="AL563">
            <v>2017</v>
          </cell>
          <cell r="AM563" t="str">
            <v>Enel Soluções</v>
          </cell>
          <cell r="AN563" t="str">
            <v>Coordenadas Geo</v>
          </cell>
          <cell r="AQ563">
            <v>1</v>
          </cell>
          <cell r="AR563" t="str">
            <v/>
          </cell>
          <cell r="AS563">
            <v>145</v>
          </cell>
          <cell r="AT563" t="str">
            <v>Coordenadas Geográficas/PS</v>
          </cell>
          <cell r="AU563" t="str">
            <v>VDP10</v>
          </cell>
          <cell r="AV563" t="str">
            <v>S306498</v>
          </cell>
          <cell r="AW563">
            <v>75</v>
          </cell>
          <cell r="AX563" t="str">
            <v>3# PR 1kV 3x50(50)mm²AL</v>
          </cell>
          <cell r="AY563">
            <v>0.19</v>
          </cell>
          <cell r="BA563" t="str">
            <v>3# CA 2 AWG</v>
          </cell>
          <cell r="BB563">
            <v>16.035170099173232</v>
          </cell>
        </row>
        <row r="564">
          <cell r="B564" t="str">
            <v>A017877049</v>
          </cell>
          <cell r="C564">
            <v>357210</v>
          </cell>
          <cell r="D564" t="str">
            <v>IVALDA NUNES LIMA</v>
          </cell>
          <cell r="E564">
            <v>1.3</v>
          </cell>
          <cell r="F564">
            <v>1.3</v>
          </cell>
          <cell r="G564">
            <v>42601</v>
          </cell>
          <cell r="H564" t="str">
            <v>AGO</v>
          </cell>
          <cell r="I564">
            <v>2016</v>
          </cell>
          <cell r="J564">
            <v>42607</v>
          </cell>
          <cell r="K564">
            <v>42607</v>
          </cell>
          <cell r="L564" t="str">
            <v>AGO</v>
          </cell>
          <cell r="M564">
            <v>2016</v>
          </cell>
          <cell r="N564" t="str">
            <v>-</v>
          </cell>
          <cell r="O564" t="str">
            <v>CONCLUÍDO</v>
          </cell>
          <cell r="P564">
            <v>18</v>
          </cell>
          <cell r="Q564">
            <v>18</v>
          </cell>
          <cell r="R564" t="str">
            <v>Olney</v>
          </cell>
          <cell r="S564" t="str">
            <v>APROVADO</v>
          </cell>
          <cell r="T564">
            <v>42625</v>
          </cell>
          <cell r="U564" t="str">
            <v>SET</v>
          </cell>
          <cell r="V564">
            <v>2016</v>
          </cell>
          <cell r="W564" t="str">
            <v>NITERÓI</v>
          </cell>
          <cell r="X564" t="str">
            <v>NT-BR 010 R-1</v>
          </cell>
          <cell r="Y564" t="str">
            <v>MICRO</v>
          </cell>
          <cell r="Z564" t="str">
            <v>NÃO</v>
          </cell>
          <cell r="AA564" t="str">
            <v>BT - 2Ø</v>
          </cell>
          <cell r="AB564" t="str">
            <v>Residencial</v>
          </cell>
          <cell r="AC564" t="str">
            <v>ORDEM FINALIZADA</v>
          </cell>
          <cell r="AD564" t="str">
            <v>-22.868488</v>
          </cell>
          <cell r="AE564" t="str">
            <v>-43.114288</v>
          </cell>
          <cell r="AF564" t="str">
            <v>SIM</v>
          </cell>
          <cell r="AG564">
            <v>42669</v>
          </cell>
          <cell r="AH564" t="str">
            <v>AUTO</v>
          </cell>
          <cell r="AJ564" t="str">
            <v>27/10/2016</v>
          </cell>
          <cell r="AK564" t="str">
            <v>OUT</v>
          </cell>
          <cell r="AL564">
            <v>2016</v>
          </cell>
          <cell r="AM564" t="str">
            <v>Enel Soluções</v>
          </cell>
          <cell r="AO564" t="str">
            <v>Jinko Solar - JKM260P-60</v>
          </cell>
          <cell r="AP564" t="str">
            <v>PHB - 1500-SS</v>
          </cell>
          <cell r="AQ564">
            <v>1</v>
          </cell>
          <cell r="AR564" t="str">
            <v/>
          </cell>
          <cell r="AS564">
            <v>69</v>
          </cell>
          <cell r="AU564" t="str">
            <v>SLR12</v>
          </cell>
          <cell r="AV564" t="str">
            <v>N761211</v>
          </cell>
          <cell r="AW564">
            <v>113</v>
          </cell>
          <cell r="AX564" t="str">
            <v>3# PR 1kV 3x50(50)mm²AL</v>
          </cell>
          <cell r="AY564">
            <v>0.11600000000000001</v>
          </cell>
          <cell r="BA564" t="str">
            <v>3# CA 336,4 MCM</v>
          </cell>
          <cell r="BB564">
            <v>0.53</v>
          </cell>
        </row>
        <row r="565">
          <cell r="B565" t="str">
            <v>A017901406</v>
          </cell>
          <cell r="C565">
            <v>6415097</v>
          </cell>
          <cell r="D565" t="str">
            <v>AGNALDO APARECIDO DOS SANTOS</v>
          </cell>
          <cell r="E565">
            <v>6</v>
          </cell>
          <cell r="F565" t="str">
            <v>0</v>
          </cell>
          <cell r="G565">
            <v>42605</v>
          </cell>
          <cell r="H565" t="str">
            <v>AGO</v>
          </cell>
          <cell r="I565">
            <v>2016</v>
          </cell>
          <cell r="J565">
            <v>42607</v>
          </cell>
          <cell r="K565">
            <v>42607</v>
          </cell>
          <cell r="L565" t="str">
            <v>AGO</v>
          </cell>
          <cell r="M565">
            <v>2016</v>
          </cell>
          <cell r="N565" t="str">
            <v>-</v>
          </cell>
          <cell r="O565" t="str">
            <v>CONCLUÍDO</v>
          </cell>
          <cell r="P565">
            <v>18</v>
          </cell>
          <cell r="Q565">
            <v>19</v>
          </cell>
          <cell r="R565" t="str">
            <v>Olney</v>
          </cell>
          <cell r="S565" t="str">
            <v>REPROVADO</v>
          </cell>
          <cell r="T565">
            <v>42625</v>
          </cell>
          <cell r="U565" t="str">
            <v>SET</v>
          </cell>
          <cell r="V565">
            <v>2016</v>
          </cell>
          <cell r="W565" t="str">
            <v>ANGRA</v>
          </cell>
          <cell r="X565" t="str">
            <v>NT-BR 010 R-1</v>
          </cell>
          <cell r="Y565" t="str">
            <v>MICRO</v>
          </cell>
          <cell r="Z565" t="str">
            <v>NÃO</v>
          </cell>
          <cell r="AA565" t="str">
            <v>BT - 3Ø</v>
          </cell>
          <cell r="AB565" t="str">
            <v>Residencial</v>
          </cell>
          <cell r="AC565" t="str">
            <v>ORDEM FINALIZADA</v>
          </cell>
          <cell r="AD565" t="str">
            <v>-22.922429</v>
          </cell>
          <cell r="AE565" t="str">
            <v>-43.907058</v>
          </cell>
          <cell r="AF565" t="str">
            <v>NÃO</v>
          </cell>
          <cell r="AH565" t="str">
            <v>AUTO</v>
          </cell>
          <cell r="AJ565">
            <v>42767</v>
          </cell>
          <cell r="AK565" t="str">
            <v>FEV</v>
          </cell>
          <cell r="AL565">
            <v>2017</v>
          </cell>
          <cell r="AM565" t="str">
            <v>Ponto Engenharia</v>
          </cell>
          <cell r="AQ565">
            <v>1</v>
          </cell>
          <cell r="AR565" t="str">
            <v/>
          </cell>
          <cell r="AS565">
            <v>162</v>
          </cell>
          <cell r="AT565" t="str">
            <v>ART</v>
          </cell>
          <cell r="AU565" t="str">
            <v>MUR02</v>
          </cell>
          <cell r="AV565" t="str">
            <v>AN78696</v>
          </cell>
          <cell r="AW565">
            <v>45</v>
          </cell>
          <cell r="AX565" t="str">
            <v>3# PR 1kV 3x50(50)mm²AL</v>
          </cell>
          <cell r="AY565">
            <v>0.40910000000000002</v>
          </cell>
          <cell r="BA565" t="str">
            <v>3# PR 15kV 3x35(50)mm²AL</v>
          </cell>
          <cell r="BB565">
            <v>27.2</v>
          </cell>
        </row>
        <row r="566">
          <cell r="B566" t="str">
            <v>A017930537</v>
          </cell>
          <cell r="C566">
            <v>3212956</v>
          </cell>
          <cell r="D566" t="str">
            <v>SOLEMYR MARIA IENDRICK SOUTO</v>
          </cell>
          <cell r="F566" t="str">
            <v>0</v>
          </cell>
          <cell r="G566">
            <v>42608</v>
          </cell>
          <cell r="H566" t="str">
            <v>-</v>
          </cell>
          <cell r="I566" t="str">
            <v>-</v>
          </cell>
          <cell r="J566">
            <v>42608</v>
          </cell>
          <cell r="K566">
            <v>42608</v>
          </cell>
          <cell r="L566" t="str">
            <v>-</v>
          </cell>
          <cell r="M566" t="str">
            <v>-</v>
          </cell>
          <cell r="N566" t="str">
            <v>-</v>
          </cell>
          <cell r="O566" t="str">
            <v>CANCELADO</v>
          </cell>
          <cell r="P566" t="str">
            <v>-</v>
          </cell>
          <cell r="Q566" t="str">
            <v>-</v>
          </cell>
          <cell r="S566" t="str">
            <v>ING. INDEVIDO</v>
          </cell>
          <cell r="U566" t="str">
            <v>-</v>
          </cell>
          <cell r="V566" t="str">
            <v>-</v>
          </cell>
          <cell r="X566" t="str">
            <v>-</v>
          </cell>
          <cell r="Y566" t="str">
            <v>-</v>
          </cell>
          <cell r="AC566" t="str">
            <v>ORDEM FINALIZADA</v>
          </cell>
          <cell r="AF566" t="str">
            <v/>
          </cell>
          <cell r="AJ566">
            <v>42615</v>
          </cell>
          <cell r="AK566" t="str">
            <v>-</v>
          </cell>
          <cell r="AL566" t="str">
            <v>-</v>
          </cell>
          <cell r="AN566" t="str">
            <v>Projeto não enviado</v>
          </cell>
          <cell r="AQ566" t="str">
            <v>-</v>
          </cell>
          <cell r="AR566" t="str">
            <v/>
          </cell>
          <cell r="AS566" t="str">
            <v>-</v>
          </cell>
          <cell r="AU566" t="str">
            <v>-</v>
          </cell>
          <cell r="AV566" t="str">
            <v>-</v>
          </cell>
          <cell r="AW566" t="str">
            <v>-</v>
          </cell>
          <cell r="AX566" t="str">
            <v>-</v>
          </cell>
          <cell r="AY566" t="str">
            <v>-</v>
          </cell>
          <cell r="BA566" t="str">
            <v>-</v>
          </cell>
          <cell r="BB566" t="str">
            <v>-</v>
          </cell>
        </row>
        <row r="567">
          <cell r="B567" t="str">
            <v>A017778123</v>
          </cell>
          <cell r="C567">
            <v>4185155</v>
          </cell>
          <cell r="D567" t="str">
            <v>MARCO ANTONIO FONSECA BRAVO</v>
          </cell>
          <cell r="E567">
            <v>2.08</v>
          </cell>
          <cell r="F567" t="str">
            <v>0</v>
          </cell>
          <cell r="G567">
            <v>42590</v>
          </cell>
          <cell r="H567" t="str">
            <v>AGO</v>
          </cell>
          <cell r="I567">
            <v>2016</v>
          </cell>
          <cell r="J567">
            <v>42608</v>
          </cell>
          <cell r="K567">
            <v>42608</v>
          </cell>
          <cell r="L567" t="str">
            <v>AGO</v>
          </cell>
          <cell r="M567">
            <v>2016</v>
          </cell>
          <cell r="N567" t="str">
            <v>-</v>
          </cell>
          <cell r="O567" t="str">
            <v>CONCLUÍDO</v>
          </cell>
          <cell r="P567">
            <v>7</v>
          </cell>
          <cell r="Q567">
            <v>20</v>
          </cell>
          <cell r="R567" t="str">
            <v>Olney</v>
          </cell>
          <cell r="S567" t="str">
            <v>REPROVADO</v>
          </cell>
          <cell r="T567">
            <v>42615</v>
          </cell>
          <cell r="U567" t="str">
            <v>SET</v>
          </cell>
          <cell r="V567">
            <v>2016</v>
          </cell>
          <cell r="W567" t="str">
            <v>CABO FRIO</v>
          </cell>
          <cell r="X567" t="str">
            <v>NT-BR 010 R-1</v>
          </cell>
          <cell r="Y567" t="str">
            <v>MICRO</v>
          </cell>
          <cell r="Z567" t="str">
            <v>NÃO</v>
          </cell>
          <cell r="AA567" t="str">
            <v>BT - 2Ø</v>
          </cell>
          <cell r="AB567" t="str">
            <v>Residencial</v>
          </cell>
          <cell r="AC567" t="str">
            <v>ORDEM FINALIZADA</v>
          </cell>
          <cell r="AD567" t="str">
            <v>-22.896833</v>
          </cell>
          <cell r="AE567" t="str">
            <v xml:space="preserve">-42.471250 </v>
          </cell>
          <cell r="AF567" t="str">
            <v>NÃO</v>
          </cell>
          <cell r="AH567" t="str">
            <v>AUTO</v>
          </cell>
          <cell r="AJ567">
            <v>42531</v>
          </cell>
          <cell r="AK567" t="str">
            <v>JUN</v>
          </cell>
          <cell r="AL567">
            <v>2016</v>
          </cell>
          <cell r="AM567" t="str">
            <v>Walter G Junior</v>
          </cell>
          <cell r="AN567" t="str">
            <v>RT - eletrotécnico</v>
          </cell>
          <cell r="AO567" t="str">
            <v>Canadian Solar - CS6P-260</v>
          </cell>
          <cell r="AP567" t="str">
            <v>PHB Solar - 3000SS</v>
          </cell>
          <cell r="AQ567">
            <v>2</v>
          </cell>
          <cell r="AR567" t="str">
            <v/>
          </cell>
          <cell r="AS567" t="str">
            <v>-</v>
          </cell>
          <cell r="AT567" t="str">
            <v>ART</v>
          </cell>
          <cell r="AU567" t="str">
            <v>BAX06</v>
          </cell>
          <cell r="AV567" t="str">
            <v>AR47190</v>
          </cell>
          <cell r="AW567">
            <v>45</v>
          </cell>
          <cell r="AX567" t="str">
            <v>3# CU 16-1 FIO (CU 16-1 FIO)</v>
          </cell>
          <cell r="AY567">
            <v>0.63700000000000001</v>
          </cell>
          <cell r="BA567" t="str">
            <v>3# CA 2 AWG</v>
          </cell>
          <cell r="BB567">
            <v>6.0276671637180268</v>
          </cell>
        </row>
        <row r="568">
          <cell r="B568" t="str">
            <v>A017908028</v>
          </cell>
          <cell r="C568">
            <v>5637977</v>
          </cell>
          <cell r="D568" t="str">
            <v>CARLOS AUGUSTO GASPAR</v>
          </cell>
          <cell r="E568">
            <v>4.08</v>
          </cell>
          <cell r="F568" t="str">
            <v>0</v>
          </cell>
          <cell r="G568">
            <v>42606</v>
          </cell>
          <cell r="H568" t="str">
            <v>AGO</v>
          </cell>
          <cell r="I568">
            <v>2016</v>
          </cell>
          <cell r="J568">
            <v>42608</v>
          </cell>
          <cell r="K568">
            <v>42608</v>
          </cell>
          <cell r="L568" t="str">
            <v>AGO</v>
          </cell>
          <cell r="M568">
            <v>2016</v>
          </cell>
          <cell r="N568" t="str">
            <v>-</v>
          </cell>
          <cell r="O568" t="str">
            <v>CONCLUÍDO</v>
          </cell>
          <cell r="P568">
            <v>17</v>
          </cell>
          <cell r="Q568">
            <v>23</v>
          </cell>
          <cell r="R568" t="str">
            <v>Mariana</v>
          </cell>
          <cell r="S568" t="str">
            <v>REPROVADO</v>
          </cell>
          <cell r="T568">
            <v>42625</v>
          </cell>
          <cell r="U568" t="str">
            <v>SET</v>
          </cell>
          <cell r="V568">
            <v>2016</v>
          </cell>
          <cell r="W568" t="str">
            <v>NITERÓI</v>
          </cell>
          <cell r="X568" t="str">
            <v>NT-BR 010 R-1</v>
          </cell>
          <cell r="Y568" t="str">
            <v>MICRO</v>
          </cell>
          <cell r="Z568" t="str">
            <v>NÃO</v>
          </cell>
          <cell r="AA568" t="str">
            <v>BT - 3Ø</v>
          </cell>
          <cell r="AB568" t="str">
            <v>Residencial</v>
          </cell>
          <cell r="AC568" t="str">
            <v>ORDEM FINALIZADA</v>
          </cell>
          <cell r="AD568" t="str">
            <v>-22.956667</v>
          </cell>
          <cell r="AE568" t="str">
            <v>-43.068381</v>
          </cell>
          <cell r="AF568" t="str">
            <v>NÃO</v>
          </cell>
          <cell r="AH568" t="str">
            <v>AUTO REM</v>
          </cell>
          <cell r="AI568" t="str">
            <v>6502448 - 50% / 2461190 - 50%</v>
          </cell>
          <cell r="AJ568">
            <v>42704</v>
          </cell>
          <cell r="AK568" t="str">
            <v>NOV</v>
          </cell>
          <cell r="AL568">
            <v>2016</v>
          </cell>
          <cell r="AM568" t="str">
            <v>Anderson dos Santos</v>
          </cell>
          <cell r="AO568" t="str">
            <v>Canadian Solar - CS6P-255P</v>
          </cell>
          <cell r="AP568" t="str">
            <v>SMA - SB5000TL-21</v>
          </cell>
          <cell r="AQ568">
            <v>1</v>
          </cell>
          <cell r="AR568" t="str">
            <v/>
          </cell>
          <cell r="AS568">
            <v>98</v>
          </cell>
          <cell r="AT568" t="str">
            <v>Formulário de SA + Diagrama/Projeto + Representante Legal + Lista de UCs - %</v>
          </cell>
          <cell r="AU568" t="str">
            <v>PIN04</v>
          </cell>
          <cell r="AV568" t="str">
            <v>NI34495</v>
          </cell>
          <cell r="AW568">
            <v>75</v>
          </cell>
          <cell r="AX568" t="str">
            <v>3# PR 1kV 3x95(70)mm²AL</v>
          </cell>
          <cell r="AY568">
            <v>0.48910000000000003</v>
          </cell>
          <cell r="BA568" t="str">
            <v>3# CA 2 AWG</v>
          </cell>
          <cell r="BB568">
            <v>1.66</v>
          </cell>
        </row>
        <row r="569">
          <cell r="B569">
            <v>9669</v>
          </cell>
          <cell r="C569">
            <v>6215252</v>
          </cell>
          <cell r="D569" t="str">
            <v>ALEXANDRE VAGNER BORGES DE SOUZA</v>
          </cell>
          <cell r="E569">
            <v>30</v>
          </cell>
          <cell r="F569" t="str">
            <v>0</v>
          </cell>
          <cell r="G569">
            <v>42608</v>
          </cell>
          <cell r="H569" t="str">
            <v>AGO</v>
          </cell>
          <cell r="I569">
            <v>2016</v>
          </cell>
          <cell r="J569">
            <v>42611</v>
          </cell>
          <cell r="K569">
            <v>42608</v>
          </cell>
          <cell r="L569" t="str">
            <v>AGO</v>
          </cell>
          <cell r="M569">
            <v>2016</v>
          </cell>
          <cell r="N569" t="str">
            <v>-</v>
          </cell>
          <cell r="O569" t="str">
            <v>VISTORIA</v>
          </cell>
          <cell r="P569">
            <v>19</v>
          </cell>
          <cell r="Q569">
            <v>30</v>
          </cell>
          <cell r="R569" t="str">
            <v>Olney</v>
          </cell>
          <cell r="S569" t="str">
            <v>REPROVADO</v>
          </cell>
          <cell r="T569">
            <v>42627</v>
          </cell>
          <cell r="U569" t="str">
            <v>SET</v>
          </cell>
          <cell r="V569">
            <v>2016</v>
          </cell>
          <cell r="W569" t="str">
            <v>CABO FRIO</v>
          </cell>
          <cell r="X569" t="str">
            <v>NT-BR 010 R-1</v>
          </cell>
          <cell r="Y569" t="str">
            <v>MICRO</v>
          </cell>
          <cell r="Z569" t="str">
            <v>NÃO</v>
          </cell>
          <cell r="AA569" t="str">
            <v>MT</v>
          </cell>
          <cell r="AB569" t="str">
            <v>Comercial</v>
          </cell>
          <cell r="AC569" t="str">
            <v>ORDEM SUSPENSA</v>
          </cell>
          <cell r="AD569" t="str">
            <v>-22.467475</v>
          </cell>
          <cell r="AE569" t="str">
            <v>-42.300681</v>
          </cell>
          <cell r="AF569" t="str">
            <v>NÃO</v>
          </cell>
          <cell r="AH569" t="str">
            <v>AUTO</v>
          </cell>
          <cell r="AK569" t="str">
            <v>-</v>
          </cell>
          <cell r="AL569" t="str">
            <v>-</v>
          </cell>
          <cell r="AM569" t="str">
            <v>Brasil Solair</v>
          </cell>
          <cell r="AN569" t="str">
            <v>Jurídico e GB/GA</v>
          </cell>
          <cell r="AQ569">
            <v>1</v>
          </cell>
          <cell r="AR569" t="str">
            <v/>
          </cell>
          <cell r="AS569" t="str">
            <v>-</v>
          </cell>
          <cell r="AT569" t="str">
            <v>Diagrama/Projeto + Representante Legal</v>
          </cell>
          <cell r="AU569" t="str">
            <v>SJA03</v>
          </cell>
          <cell r="AV569" t="str">
            <v>U79100</v>
          </cell>
          <cell r="AW569" t="str">
            <v/>
          </cell>
          <cell r="AX569">
            <v>0</v>
          </cell>
          <cell r="AY569">
            <v>0</v>
          </cell>
          <cell r="BA569" t="str">
            <v>2# CAA 4 AWG</v>
          </cell>
          <cell r="BB569">
            <v>166.75</v>
          </cell>
        </row>
        <row r="570">
          <cell r="B570" t="str">
            <v>A017930589</v>
          </cell>
          <cell r="C570">
            <v>5685512</v>
          </cell>
          <cell r="D570" t="str">
            <v>CENTRO EMPRESARIAL ENGRACIA DA S ARAUJO</v>
          </cell>
          <cell r="E570">
            <v>13.52</v>
          </cell>
          <cell r="F570" t="str">
            <v>0</v>
          </cell>
          <cell r="G570">
            <v>42608</v>
          </cell>
          <cell r="H570" t="str">
            <v>AGO</v>
          </cell>
          <cell r="I570">
            <v>2016</v>
          </cell>
          <cell r="J570">
            <v>42611</v>
          </cell>
          <cell r="K570">
            <v>42611</v>
          </cell>
          <cell r="L570" t="str">
            <v>AGO</v>
          </cell>
          <cell r="M570">
            <v>2016</v>
          </cell>
          <cell r="N570" t="str">
            <v>-</v>
          </cell>
          <cell r="O570" t="str">
            <v>CONCLUÍDO</v>
          </cell>
          <cell r="P570">
            <v>17</v>
          </cell>
          <cell r="Q570">
            <v>18</v>
          </cell>
          <cell r="R570" t="str">
            <v>Olney</v>
          </cell>
          <cell r="S570" t="str">
            <v>REPROVADO</v>
          </cell>
          <cell r="T570">
            <v>42628</v>
          </cell>
          <cell r="U570" t="str">
            <v>SET</v>
          </cell>
          <cell r="V570">
            <v>2016</v>
          </cell>
          <cell r="W570" t="str">
            <v>CABO FRIO</v>
          </cell>
          <cell r="X570" t="str">
            <v>NT-BR 010 R-1</v>
          </cell>
          <cell r="Y570" t="str">
            <v>MICRO</v>
          </cell>
          <cell r="Z570" t="str">
            <v>NÃO</v>
          </cell>
          <cell r="AA570" t="str">
            <v>BT - 3Ø</v>
          </cell>
          <cell r="AB570" t="str">
            <v>Comercial</v>
          </cell>
          <cell r="AC570" t="str">
            <v>ORDEM FINALIZADA</v>
          </cell>
          <cell r="AD570" t="str">
            <v>-22.874245</v>
          </cell>
          <cell r="AE570" t="str">
            <v>-42.338299</v>
          </cell>
          <cell r="AF570" t="str">
            <v>NÃO</v>
          </cell>
          <cell r="AH570" t="str">
            <v>AUTO</v>
          </cell>
          <cell r="AJ570" t="str">
            <v>10/10/2016</v>
          </cell>
          <cell r="AK570" t="str">
            <v>OUT</v>
          </cell>
          <cell r="AL570">
            <v>2016</v>
          </cell>
          <cell r="AM570" t="str">
            <v>Krasner Technologies</v>
          </cell>
          <cell r="AO570" t="str">
            <v>Canadian Solar  - CS6P-260P</v>
          </cell>
          <cell r="AP570" t="str">
            <v>ABB - PVI-6000-TL-OUTD</v>
          </cell>
          <cell r="AQ570">
            <v>1</v>
          </cell>
          <cell r="AR570" t="str">
            <v/>
          </cell>
          <cell r="AS570">
            <v>45</v>
          </cell>
          <cell r="AT570" t="str">
            <v>Diagrama/Projeto</v>
          </cell>
          <cell r="AU570" t="str">
            <v>ARA03</v>
          </cell>
          <cell r="AV570" t="str">
            <v>AR61897</v>
          </cell>
          <cell r="AW570">
            <v>45</v>
          </cell>
          <cell r="AX570" t="str">
            <v>3# PR 1kV 3x95(50)mm²AL</v>
          </cell>
          <cell r="AY570">
            <v>6.5099999999999991E-2</v>
          </cell>
          <cell r="BA570" t="str">
            <v>3# CU 35 mm²</v>
          </cell>
          <cell r="BB570">
            <v>1.78</v>
          </cell>
        </row>
        <row r="571">
          <cell r="B571" t="str">
            <v>A017787224</v>
          </cell>
          <cell r="C571">
            <v>6036761</v>
          </cell>
          <cell r="D571" t="str">
            <v>MICHELLI CORREA DE SOUZA MOREIRA</v>
          </cell>
          <cell r="E571">
            <v>1.56</v>
          </cell>
          <cell r="F571" t="str">
            <v>0</v>
          </cell>
          <cell r="G571">
            <v>42591</v>
          </cell>
          <cell r="H571" t="str">
            <v>AGO</v>
          </cell>
          <cell r="I571">
            <v>2016</v>
          </cell>
          <cell r="J571">
            <v>42612</v>
          </cell>
          <cell r="K571">
            <v>42612</v>
          </cell>
          <cell r="L571" t="str">
            <v>AGO</v>
          </cell>
          <cell r="M571">
            <v>2016</v>
          </cell>
          <cell r="N571" t="str">
            <v>-</v>
          </cell>
          <cell r="O571" t="str">
            <v>CONCLUÍDO</v>
          </cell>
          <cell r="P571">
            <v>3</v>
          </cell>
          <cell r="Q571">
            <v>20</v>
          </cell>
          <cell r="R571" t="str">
            <v>Olney</v>
          </cell>
          <cell r="S571" t="str">
            <v>REPROVADO</v>
          </cell>
          <cell r="T571">
            <v>42615</v>
          </cell>
          <cell r="U571" t="str">
            <v>SET</v>
          </cell>
          <cell r="V571">
            <v>2016</v>
          </cell>
          <cell r="W571" t="str">
            <v>CABO FRIO</v>
          </cell>
          <cell r="X571" t="str">
            <v>NT-BR 010 R-1</v>
          </cell>
          <cell r="Y571" t="str">
            <v>MICRO</v>
          </cell>
          <cell r="Z571" t="str">
            <v>NÃO</v>
          </cell>
          <cell r="AA571" t="str">
            <v>BT - 2Ø</v>
          </cell>
          <cell r="AB571" t="str">
            <v>Residencial</v>
          </cell>
          <cell r="AC571" t="str">
            <v>ORDEM FINALIZADA</v>
          </cell>
          <cell r="AD571" t="str">
            <v>-22.868601</v>
          </cell>
          <cell r="AE571" t="str">
            <v>-42.342474</v>
          </cell>
          <cell r="AF571" t="str">
            <v>NÃO</v>
          </cell>
          <cell r="AH571" t="str">
            <v>AUTO</v>
          </cell>
          <cell r="AJ571">
            <v>42697</v>
          </cell>
          <cell r="AK571" t="str">
            <v>NOV</v>
          </cell>
          <cell r="AL571">
            <v>2016</v>
          </cell>
          <cell r="AM571" t="str">
            <v>Rodrigo L Moreira</v>
          </cell>
          <cell r="AN571" t="str">
            <v>RT - eletrotécnico / Unifilar pot inversor incorreta</v>
          </cell>
          <cell r="AO571" t="str">
            <v>Canadian Solar - CS6P-260P</v>
          </cell>
          <cell r="AP571" t="str">
            <v>PHB - PHB 1500-SS</v>
          </cell>
          <cell r="AQ571">
            <v>2</v>
          </cell>
          <cell r="AR571" t="str">
            <v/>
          </cell>
          <cell r="AS571">
            <v>106</v>
          </cell>
          <cell r="AT571" t="str">
            <v>ART + Diagrama/Projeto</v>
          </cell>
          <cell r="AU571" t="str">
            <v>ARA01</v>
          </cell>
          <cell r="AV571" t="str">
            <v>AR40366</v>
          </cell>
          <cell r="AW571">
            <v>75</v>
          </cell>
          <cell r="AX571" t="str">
            <v>3# CU 70 mm² (CU 35 mm²)</v>
          </cell>
          <cell r="AY571">
            <v>0.30110000000000003</v>
          </cell>
          <cell r="BA571" t="str">
            <v>1# AAAC 50 mm²</v>
          </cell>
          <cell r="BB571">
            <v>18.149999999999999</v>
          </cell>
        </row>
        <row r="572">
          <cell r="B572" t="str">
            <v>A017944788</v>
          </cell>
          <cell r="C572">
            <v>3984444</v>
          </cell>
          <cell r="D572" t="str">
            <v>RODRIGO DIAS RODRIGUES</v>
          </cell>
          <cell r="E572">
            <v>3.12</v>
          </cell>
          <cell r="F572" t="str">
            <v>0</v>
          </cell>
          <cell r="G572">
            <v>42611</v>
          </cell>
          <cell r="H572" t="str">
            <v>AGO</v>
          </cell>
          <cell r="I572">
            <v>2016</v>
          </cell>
          <cell r="J572">
            <v>42612</v>
          </cell>
          <cell r="K572">
            <v>42612</v>
          </cell>
          <cell r="L572" t="str">
            <v>AGO</v>
          </cell>
          <cell r="M572">
            <v>2016</v>
          </cell>
          <cell r="N572" t="str">
            <v>-</v>
          </cell>
          <cell r="O572" t="str">
            <v>CONCLUÍDO</v>
          </cell>
          <cell r="P572">
            <v>16</v>
          </cell>
          <cell r="Q572">
            <v>25</v>
          </cell>
          <cell r="R572" t="str">
            <v>Olney</v>
          </cell>
          <cell r="S572" t="str">
            <v>REPROVADO</v>
          </cell>
          <cell r="T572">
            <v>42628</v>
          </cell>
          <cell r="U572" t="str">
            <v>SET</v>
          </cell>
          <cell r="V572">
            <v>2016</v>
          </cell>
          <cell r="W572" t="str">
            <v>PÁDUA</v>
          </cell>
          <cell r="X572" t="str">
            <v>NT-BR 010 R-1</v>
          </cell>
          <cell r="Y572" t="str">
            <v>MICRO</v>
          </cell>
          <cell r="Z572" t="str">
            <v>NÃO</v>
          </cell>
          <cell r="AA572" t="str">
            <v>BT - 3Ø</v>
          </cell>
          <cell r="AB572" t="str">
            <v>Residencial</v>
          </cell>
          <cell r="AC572" t="str">
            <v>ORDEM FINALIZADA</v>
          </cell>
          <cell r="AD572" t="str">
            <v>-21.652190</v>
          </cell>
          <cell r="AE572" t="str">
            <v>-41.752260</v>
          </cell>
          <cell r="AF572" t="str">
            <v>NÃO</v>
          </cell>
          <cell r="AH572" t="str">
            <v>AUTO</v>
          </cell>
          <cell r="AJ572">
            <v>42755</v>
          </cell>
          <cell r="AK572" t="str">
            <v>JAN</v>
          </cell>
          <cell r="AL572">
            <v>2017</v>
          </cell>
          <cell r="AM572" t="str">
            <v>Eduardo P Cortes</v>
          </cell>
          <cell r="AQ572">
            <v>1</v>
          </cell>
          <cell r="AR572" t="str">
            <v/>
          </cell>
          <cell r="AS572">
            <v>144</v>
          </cell>
          <cell r="AT572" t="str">
            <v>ART + Formulário de SA + Diagrama/Projeto + Coordenadas Geográficas/PS</v>
          </cell>
          <cell r="AU572" t="str">
            <v>SAF02</v>
          </cell>
          <cell r="AV572" t="str">
            <v>PD57308</v>
          </cell>
          <cell r="AW572">
            <v>45</v>
          </cell>
          <cell r="AX572" t="str">
            <v>3# CA 1/0 AWG (CA 2 AWG)</v>
          </cell>
          <cell r="AY572">
            <v>0.3891</v>
          </cell>
          <cell r="BA572" t="str">
            <v>2# CAA 4 AWG</v>
          </cell>
          <cell r="BB572">
            <v>15.66</v>
          </cell>
        </row>
        <row r="573">
          <cell r="B573" t="str">
            <v>A017953633</v>
          </cell>
          <cell r="C573">
            <v>4979275</v>
          </cell>
          <cell r="D573" t="str">
            <v>MARIO SERGIO DE SOUZA FIGUEIRA</v>
          </cell>
          <cell r="E573">
            <v>1.59</v>
          </cell>
          <cell r="F573">
            <v>1.59</v>
          </cell>
          <cell r="G573">
            <v>42612</v>
          </cell>
          <cell r="H573" t="str">
            <v>AGO</v>
          </cell>
          <cell r="I573">
            <v>2016</v>
          </cell>
          <cell r="J573">
            <v>42614</v>
          </cell>
          <cell r="K573">
            <v>42614</v>
          </cell>
          <cell r="L573" t="str">
            <v>SET</v>
          </cell>
          <cell r="M573">
            <v>2016</v>
          </cell>
          <cell r="N573" t="str">
            <v>-</v>
          </cell>
          <cell r="O573" t="str">
            <v>CONCLUÍDO</v>
          </cell>
          <cell r="P573">
            <v>14</v>
          </cell>
          <cell r="Q573">
            <v>14</v>
          </cell>
          <cell r="R573" t="str">
            <v>Olney</v>
          </cell>
          <cell r="S573" t="str">
            <v>APROVADO</v>
          </cell>
          <cell r="T573">
            <v>42628</v>
          </cell>
          <cell r="U573" t="str">
            <v>SET</v>
          </cell>
          <cell r="V573">
            <v>2016</v>
          </cell>
          <cell r="W573" t="str">
            <v>MACAÉ</v>
          </cell>
          <cell r="X573" t="str">
            <v>NT-BR 010 R-1</v>
          </cell>
          <cell r="Y573" t="str">
            <v>MICRO</v>
          </cell>
          <cell r="Z573" t="str">
            <v>NÃO</v>
          </cell>
          <cell r="AA573" t="str">
            <v>BT - 3Ø</v>
          </cell>
          <cell r="AB573" t="str">
            <v>Residencial</v>
          </cell>
          <cell r="AC573" t="str">
            <v>ORDEM FINALIZADA</v>
          </cell>
          <cell r="AD573" t="str">
            <v>-22.513822</v>
          </cell>
          <cell r="AE573" t="str">
            <v>-41.931780</v>
          </cell>
          <cell r="AF573" t="str">
            <v>SIM</v>
          </cell>
          <cell r="AG573">
            <v>42674</v>
          </cell>
          <cell r="AH573" t="str">
            <v>AUTO</v>
          </cell>
          <cell r="AJ573">
            <v>42380</v>
          </cell>
          <cell r="AK573" t="str">
            <v>JAN</v>
          </cell>
          <cell r="AL573">
            <v>2016</v>
          </cell>
          <cell r="AM573" t="str">
            <v>Joneson C de Azevedo</v>
          </cell>
          <cell r="AO573" t="str">
            <v>Canadian Solar - CS6P-265P</v>
          </cell>
          <cell r="AP573" t="str">
            <v>PHB - 1500-SS</v>
          </cell>
          <cell r="AQ573">
            <v>1</v>
          </cell>
          <cell r="AR573" t="str">
            <v/>
          </cell>
          <cell r="AS573" t="str">
            <v>-</v>
          </cell>
          <cell r="AU573" t="str">
            <v>RDO04</v>
          </cell>
          <cell r="AV573" t="str">
            <v>MC20335</v>
          </cell>
          <cell r="AW573">
            <v>75</v>
          </cell>
          <cell r="AX573" t="str">
            <v>3# CU 35 mm² (CU 16-1 FIO)</v>
          </cell>
          <cell r="AY573">
            <v>0.155</v>
          </cell>
          <cell r="BA573" t="str">
            <v>3# CU 35 mm²</v>
          </cell>
          <cell r="BB573">
            <v>5.7866880831997234</v>
          </cell>
        </row>
        <row r="574">
          <cell r="B574" t="str">
            <v>A017954535</v>
          </cell>
          <cell r="C574">
            <v>6471156</v>
          </cell>
          <cell r="D574" t="str">
            <v>ERIKA SCHUELER DOMINGUES GOMES</v>
          </cell>
          <cell r="E574">
            <v>1.56</v>
          </cell>
          <cell r="F574">
            <v>1.56</v>
          </cell>
          <cell r="G574">
            <v>42612</v>
          </cell>
          <cell r="H574" t="str">
            <v>AGO</v>
          </cell>
          <cell r="I574">
            <v>2016</v>
          </cell>
          <cell r="J574">
            <v>42614</v>
          </cell>
          <cell r="K574">
            <v>42614</v>
          </cell>
          <cell r="L574" t="str">
            <v>SET</v>
          </cell>
          <cell r="M574">
            <v>2016</v>
          </cell>
          <cell r="N574" t="str">
            <v>-</v>
          </cell>
          <cell r="O574" t="str">
            <v>CONCLUÍDO</v>
          </cell>
          <cell r="P574">
            <v>15</v>
          </cell>
          <cell r="Q574">
            <v>15</v>
          </cell>
          <cell r="R574" t="str">
            <v>Olney</v>
          </cell>
          <cell r="S574" t="str">
            <v>APROVADO</v>
          </cell>
          <cell r="T574">
            <v>42629</v>
          </cell>
          <cell r="U574" t="str">
            <v>SET</v>
          </cell>
          <cell r="V574">
            <v>2016</v>
          </cell>
          <cell r="W574" t="str">
            <v>ANGRA</v>
          </cell>
          <cell r="X574" t="str">
            <v>NT-BR 010 R-1</v>
          </cell>
          <cell r="Y574" t="str">
            <v>MICRO</v>
          </cell>
          <cell r="Z574" t="str">
            <v>NÃO</v>
          </cell>
          <cell r="AA574" t="str">
            <v>BT - 2Ø</v>
          </cell>
          <cell r="AB574" t="str">
            <v>Residencial</v>
          </cell>
          <cell r="AC574" t="str">
            <v>ORDEM FINALIZADA</v>
          </cell>
          <cell r="AD574" t="str">
            <v>-22.931109</v>
          </cell>
          <cell r="AE574" t="str">
            <v>-44.387878</v>
          </cell>
          <cell r="AF574" t="str">
            <v>SIM</v>
          </cell>
          <cell r="AG574">
            <v>42691</v>
          </cell>
          <cell r="AH574" t="str">
            <v>AUTO</v>
          </cell>
          <cell r="AJ574">
            <v>42702</v>
          </cell>
          <cell r="AK574" t="str">
            <v>NOV</v>
          </cell>
          <cell r="AL574">
            <v>2016</v>
          </cell>
          <cell r="AM574" t="str">
            <v>Neo Solar</v>
          </cell>
          <cell r="AN574" t="str">
            <v>EXEMPLO</v>
          </cell>
          <cell r="AO574" t="str">
            <v>Canadian Solar - CS6P-260P</v>
          </cell>
          <cell r="AP574" t="str">
            <v>Fronius - Fronius Galvo 1.5-1</v>
          </cell>
          <cell r="AQ574">
            <v>1</v>
          </cell>
          <cell r="AR574" t="str">
            <v/>
          </cell>
          <cell r="AS574">
            <v>90</v>
          </cell>
          <cell r="AU574" t="str">
            <v>FRADE-ANG2</v>
          </cell>
          <cell r="AV574" t="str">
            <v>AN24596</v>
          </cell>
          <cell r="AW574">
            <v>45</v>
          </cell>
          <cell r="AX574" t="str">
            <v>1# CONC-BIP-CU 10 mm²</v>
          </cell>
          <cell r="AY574">
            <v>0.109</v>
          </cell>
          <cell r="BA574" t="str">
            <v>3# CA 2 AWG</v>
          </cell>
          <cell r="BB574">
            <v>26.001446470955162</v>
          </cell>
        </row>
        <row r="575">
          <cell r="B575">
            <v>13149654</v>
          </cell>
          <cell r="C575">
            <v>2980509</v>
          </cell>
          <cell r="D575" t="str">
            <v>CACOLACO IMP EXP COM LOC E SERV MARINA</v>
          </cell>
          <cell r="E575">
            <v>67.08</v>
          </cell>
          <cell r="F575" t="str">
            <v>0</v>
          </cell>
          <cell r="G575">
            <v>42585</v>
          </cell>
          <cell r="H575" t="str">
            <v>AGO</v>
          </cell>
          <cell r="I575">
            <v>2016</v>
          </cell>
          <cell r="J575">
            <v>42618</v>
          </cell>
          <cell r="K575">
            <v>42618</v>
          </cell>
          <cell r="L575" t="str">
            <v>SET</v>
          </cell>
          <cell r="M575">
            <v>2016</v>
          </cell>
          <cell r="N575" t="str">
            <v>-</v>
          </cell>
          <cell r="O575" t="str">
            <v>CONCLUÍDO</v>
          </cell>
          <cell r="P575">
            <v>1</v>
          </cell>
          <cell r="Q575">
            <v>16</v>
          </cell>
          <cell r="R575" t="str">
            <v>Olney</v>
          </cell>
          <cell r="S575" t="str">
            <v>REPROVADO</v>
          </cell>
          <cell r="T575">
            <v>42619</v>
          </cell>
          <cell r="U575" t="str">
            <v>SET</v>
          </cell>
          <cell r="V575">
            <v>2016</v>
          </cell>
          <cell r="W575" t="str">
            <v>ANGRA</v>
          </cell>
          <cell r="X575" t="str">
            <v>NT-BR 010 R-1</v>
          </cell>
          <cell r="Y575" t="str">
            <v>MICRO</v>
          </cell>
          <cell r="Z575" t="str">
            <v>NÃO</v>
          </cell>
          <cell r="AA575" t="str">
            <v>MT</v>
          </cell>
          <cell r="AB575" t="str">
            <v>Comercial</v>
          </cell>
          <cell r="AC575" t="str">
            <v>ORDEM APTA A DESIGNAR</v>
          </cell>
          <cell r="AD575" t="str">
            <v>-22.967170</v>
          </cell>
          <cell r="AE575" t="str">
            <v>-44.437401</v>
          </cell>
          <cell r="AF575" t="str">
            <v>NÃO</v>
          </cell>
          <cell r="AH575" t="str">
            <v>AUTO REM</v>
          </cell>
          <cell r="AI575" t="str">
            <v xml:space="preserve">2980509 - 64,71% / 3315402 - 34,97% / 4203830 - 0,32% </v>
          </cell>
          <cell r="AK575" t="str">
            <v>-</v>
          </cell>
          <cell r="AL575" t="str">
            <v>-</v>
          </cell>
          <cell r="AM575" t="str">
            <v>Energy Infinity</v>
          </cell>
          <cell r="AO575" t="str">
            <v>Globo Brasil - GBR260P</v>
          </cell>
          <cell r="AP575" t="str">
            <v>PHB - PHB 20K-DT</v>
          </cell>
          <cell r="AQ575">
            <v>2</v>
          </cell>
          <cell r="AR575" t="str">
            <v/>
          </cell>
          <cell r="AS575" t="str">
            <v>-</v>
          </cell>
          <cell r="AT575" t="str">
            <v>ART</v>
          </cell>
          <cell r="AU575" t="str">
            <v>FRADE-ANG1</v>
          </cell>
          <cell r="AV575" t="str">
            <v>UF00399</v>
          </cell>
          <cell r="AW575" t="str">
            <v/>
          </cell>
          <cell r="AX575">
            <v>0</v>
          </cell>
          <cell r="AY575">
            <v>0</v>
          </cell>
          <cell r="BA575" t="str">
            <v>COMP 35</v>
          </cell>
          <cell r="BB575">
            <v>6.1184637622839908</v>
          </cell>
        </row>
        <row r="576">
          <cell r="B576" t="str">
            <v>A017713097</v>
          </cell>
          <cell r="C576">
            <v>2861874</v>
          </cell>
          <cell r="D576" t="str">
            <v>ANA CECILIA MACIEL DE ARRUDA</v>
          </cell>
          <cell r="E576">
            <v>6.2</v>
          </cell>
          <cell r="F576" t="str">
            <v>0</v>
          </cell>
          <cell r="G576">
            <v>42580</v>
          </cell>
          <cell r="H576" t="str">
            <v>JUL</v>
          </cell>
          <cell r="I576">
            <v>2016</v>
          </cell>
          <cell r="J576">
            <v>42618</v>
          </cell>
          <cell r="K576">
            <v>42618</v>
          </cell>
          <cell r="L576" t="str">
            <v>SET</v>
          </cell>
          <cell r="M576">
            <v>2016</v>
          </cell>
          <cell r="N576" t="str">
            <v>-</v>
          </cell>
          <cell r="O576" t="str">
            <v>CANCELADO</v>
          </cell>
          <cell r="P576">
            <v>3</v>
          </cell>
          <cell r="Q576">
            <v>22</v>
          </cell>
          <cell r="R576" t="str">
            <v>Olney</v>
          </cell>
          <cell r="S576" t="str">
            <v>REPROVADO</v>
          </cell>
          <cell r="T576">
            <v>42621</v>
          </cell>
          <cell r="U576" t="str">
            <v>SET</v>
          </cell>
          <cell r="V576">
            <v>2016</v>
          </cell>
          <cell r="W576" t="str">
            <v>CAMPOS</v>
          </cell>
          <cell r="X576" t="str">
            <v>NT-BR 010 R-1</v>
          </cell>
          <cell r="Y576" t="str">
            <v>MICRO</v>
          </cell>
          <cell r="Z576" t="str">
            <v>NÃO</v>
          </cell>
          <cell r="AA576" t="str">
            <v>BT - 3Ø</v>
          </cell>
          <cell r="AB576" t="str">
            <v>Comercial</v>
          </cell>
          <cell r="AC576" t="str">
            <v>ORDEM FINALIZADA</v>
          </cell>
          <cell r="AD576" t="str">
            <v>-21.771413</v>
          </cell>
          <cell r="AE576" t="str">
            <v>-41.328687</v>
          </cell>
          <cell r="AF576" t="str">
            <v>NÃO</v>
          </cell>
          <cell r="AH576" t="str">
            <v>AUTO</v>
          </cell>
          <cell r="AJ576">
            <v>42754</v>
          </cell>
          <cell r="AK576" t="str">
            <v>JAN</v>
          </cell>
          <cell r="AL576">
            <v>2017</v>
          </cell>
          <cell r="AM576" t="str">
            <v>Edmilson Vaz</v>
          </cell>
          <cell r="AN576" t="str">
            <v>Ampliação</v>
          </cell>
          <cell r="AQ576">
            <v>3</v>
          </cell>
          <cell r="AR576" t="str">
            <v/>
          </cell>
          <cell r="AS576">
            <v>174</v>
          </cell>
          <cell r="AT576" t="str">
            <v>ART</v>
          </cell>
          <cell r="AU576" t="str">
            <v>DIC05</v>
          </cell>
          <cell r="AV576" t="str">
            <v>T13263</v>
          </cell>
          <cell r="AW576">
            <v>113</v>
          </cell>
          <cell r="AX576" t="str">
            <v>3# CA 4/0 AWG (CA 1/0 AWG)</v>
          </cell>
          <cell r="AY576">
            <v>0.62909999999999999</v>
          </cell>
          <cell r="BA576" t="str">
            <v>3# CA 2 AWG</v>
          </cell>
          <cell r="BB576">
            <v>14.49678124401102</v>
          </cell>
        </row>
        <row r="577">
          <cell r="B577">
            <v>13150666</v>
          </cell>
          <cell r="C577">
            <v>6492002</v>
          </cell>
          <cell r="D577" t="str">
            <v>SILVIA HELENA DE OLIVEIRA</v>
          </cell>
          <cell r="E577">
            <v>15.9</v>
          </cell>
          <cell r="F577">
            <v>15.9</v>
          </cell>
          <cell r="G577">
            <v>42618</v>
          </cell>
          <cell r="H577" t="str">
            <v>SET</v>
          </cell>
          <cell r="I577">
            <v>2016</v>
          </cell>
          <cell r="J577">
            <v>42618</v>
          </cell>
          <cell r="K577">
            <v>42618</v>
          </cell>
          <cell r="L577" t="str">
            <v>SET</v>
          </cell>
          <cell r="M577">
            <v>2016</v>
          </cell>
          <cell r="N577" t="str">
            <v>-</v>
          </cell>
          <cell r="O577" t="str">
            <v>CONCLUÍDO</v>
          </cell>
          <cell r="P577">
            <v>15</v>
          </cell>
          <cell r="Q577">
            <v>15</v>
          </cell>
          <cell r="R577" t="str">
            <v>Olney</v>
          </cell>
          <cell r="S577" t="str">
            <v>APROVADO</v>
          </cell>
          <cell r="T577">
            <v>42633</v>
          </cell>
          <cell r="U577" t="str">
            <v>SET</v>
          </cell>
          <cell r="V577">
            <v>2016</v>
          </cell>
          <cell r="W577" t="str">
            <v>CANTAGALO</v>
          </cell>
          <cell r="X577" t="str">
            <v>NT-BR 010 R-1</v>
          </cell>
          <cell r="Y577" t="str">
            <v>MICRO</v>
          </cell>
          <cell r="Z577" t="str">
            <v>NÃO</v>
          </cell>
          <cell r="AA577" t="str">
            <v>MT</v>
          </cell>
          <cell r="AB577" t="str">
            <v>Rural</v>
          </cell>
          <cell r="AC577" t="str">
            <v>ORDEM FINALIZADA</v>
          </cell>
          <cell r="AD577" t="str">
            <v>-21.824055</v>
          </cell>
          <cell r="AE577" t="str">
            <v>-42.284417</v>
          </cell>
          <cell r="AF577" t="str">
            <v>SIM</v>
          </cell>
          <cell r="AG577">
            <v>42678</v>
          </cell>
          <cell r="AH577" t="str">
            <v>AUTO</v>
          </cell>
          <cell r="AJ577">
            <v>42678</v>
          </cell>
          <cell r="AK577" t="str">
            <v>NOV</v>
          </cell>
          <cell r="AL577">
            <v>2016</v>
          </cell>
          <cell r="AM577" t="str">
            <v>Max L S Vieira</v>
          </cell>
          <cell r="AQ577">
            <v>1</v>
          </cell>
          <cell r="AR577" t="str">
            <v/>
          </cell>
          <cell r="AS577">
            <v>60</v>
          </cell>
          <cell r="AU577" t="str">
            <v>VPA01</v>
          </cell>
          <cell r="AV577" t="str">
            <v>U54061</v>
          </cell>
          <cell r="AW577">
            <v>30</v>
          </cell>
          <cell r="AX577">
            <v>0</v>
          </cell>
          <cell r="AY577">
            <v>0</v>
          </cell>
          <cell r="BA577" t="str">
            <v>2# CAA 4 AWG</v>
          </cell>
          <cell r="BB577">
            <v>110.09431130819821</v>
          </cell>
        </row>
        <row r="578">
          <cell r="B578" t="str">
            <v>A017627313</v>
          </cell>
          <cell r="C578">
            <v>5002877</v>
          </cell>
          <cell r="D578" t="str">
            <v>TRICON CONTRUCOES CIVIL ELETRICA E TERRA</v>
          </cell>
          <cell r="E578">
            <v>11.44</v>
          </cell>
          <cell r="F578">
            <v>11.44</v>
          </cell>
          <cell r="G578">
            <v>42570</v>
          </cell>
          <cell r="H578" t="str">
            <v>JUL</v>
          </cell>
          <cell r="I578">
            <v>2016</v>
          </cell>
          <cell r="J578">
            <v>42622</v>
          </cell>
          <cell r="K578">
            <v>42622</v>
          </cell>
          <cell r="L578" t="str">
            <v>SET</v>
          </cell>
          <cell r="M578">
            <v>2016</v>
          </cell>
          <cell r="N578" t="str">
            <v>-</v>
          </cell>
          <cell r="O578" t="str">
            <v>CONCLUÍDO</v>
          </cell>
          <cell r="P578">
            <v>3</v>
          </cell>
          <cell r="Q578">
            <v>25</v>
          </cell>
          <cell r="R578" t="str">
            <v>Olney</v>
          </cell>
          <cell r="S578" t="str">
            <v>APROVADO</v>
          </cell>
          <cell r="T578">
            <v>42625</v>
          </cell>
          <cell r="U578" t="str">
            <v>SET</v>
          </cell>
          <cell r="V578">
            <v>2016</v>
          </cell>
          <cell r="W578" t="str">
            <v>CAMPOS</v>
          </cell>
          <cell r="X578" t="str">
            <v>NT-BR 010 R-1</v>
          </cell>
          <cell r="Y578" t="str">
            <v>MICRO</v>
          </cell>
          <cell r="Z578" t="str">
            <v>NÃO</v>
          </cell>
          <cell r="AA578" t="str">
            <v>BT - 3Ø</v>
          </cell>
          <cell r="AB578" t="str">
            <v>Comercial</v>
          </cell>
          <cell r="AC578" t="str">
            <v>ORDEM FINALIZADA</v>
          </cell>
          <cell r="AD578" t="str">
            <v>-21.766288</v>
          </cell>
          <cell r="AE578" t="str">
            <v>-41.273736</v>
          </cell>
          <cell r="AF578" t="str">
            <v>SIM</v>
          </cell>
          <cell r="AG578">
            <v>42654</v>
          </cell>
          <cell r="AH578" t="str">
            <v>AUTO REM</v>
          </cell>
          <cell r="AI578" t="str">
            <v>6428500 - 100%</v>
          </cell>
          <cell r="AJ578" t="str">
            <v>17/10/2016</v>
          </cell>
          <cell r="AK578" t="str">
            <v>OUT</v>
          </cell>
          <cell r="AL578">
            <v>2016</v>
          </cell>
          <cell r="AM578" t="str">
            <v>Tricon Engenharia</v>
          </cell>
          <cell r="AO578" t="str">
            <v>Canadian Solar - CS6P-260P</v>
          </cell>
          <cell r="AP578" t="str">
            <v>PHB - 4600-SS</v>
          </cell>
          <cell r="AQ578">
            <v>3</v>
          </cell>
          <cell r="AR578" t="str">
            <v/>
          </cell>
          <cell r="AS578">
            <v>90</v>
          </cell>
          <cell r="AU578" t="str">
            <v>DIC02</v>
          </cell>
          <cell r="AV578" t="str">
            <v>CP13064</v>
          </cell>
          <cell r="AW578" t="str">
            <v/>
          </cell>
          <cell r="AX578" t="str">
            <v>3# PR 1kV 3x50(50)mm²AL</v>
          </cell>
          <cell r="AY578">
            <v>0.43110000000000004</v>
          </cell>
          <cell r="BA578" t="str">
            <v>3# CA 2 AWG</v>
          </cell>
          <cell r="BB578">
            <v>8.3962314052278781</v>
          </cell>
        </row>
        <row r="579">
          <cell r="B579" t="str">
            <v>A017992542</v>
          </cell>
          <cell r="C579">
            <v>861165</v>
          </cell>
          <cell r="D579" t="str">
            <v>DAYSE DE ARAUJO L DE SOUZA</v>
          </cell>
          <cell r="E579">
            <v>2.2050000000000001</v>
          </cell>
          <cell r="F579" t="str">
            <v>0</v>
          </cell>
          <cell r="G579">
            <v>42618</v>
          </cell>
          <cell r="H579" t="str">
            <v>SET</v>
          </cell>
          <cell r="I579">
            <v>2016</v>
          </cell>
          <cell r="J579">
            <v>42622</v>
          </cell>
          <cell r="K579">
            <v>42622</v>
          </cell>
          <cell r="L579" t="str">
            <v>SET</v>
          </cell>
          <cell r="M579">
            <v>2016</v>
          </cell>
          <cell r="N579" t="str">
            <v>-</v>
          </cell>
          <cell r="O579" t="str">
            <v>CANCELADO</v>
          </cell>
          <cell r="P579">
            <v>7</v>
          </cell>
          <cell r="Q579">
            <v>17</v>
          </cell>
          <cell r="R579" t="str">
            <v>Olney</v>
          </cell>
          <cell r="S579" t="str">
            <v>REPROVADO</v>
          </cell>
          <cell r="T579">
            <v>42629</v>
          </cell>
          <cell r="U579" t="str">
            <v>SET</v>
          </cell>
          <cell r="V579">
            <v>2016</v>
          </cell>
          <cell r="W579" t="str">
            <v>SÃO GONÇALO</v>
          </cell>
          <cell r="X579" t="str">
            <v>NT-BR 010 R-1</v>
          </cell>
          <cell r="Y579" t="str">
            <v>MICRO</v>
          </cell>
          <cell r="Z579" t="str">
            <v>NÃO</v>
          </cell>
          <cell r="AA579" t="str">
            <v>BT - 2Ø</v>
          </cell>
          <cell r="AB579" t="str">
            <v>Residencial</v>
          </cell>
          <cell r="AC579" t="str">
            <v>ORDEM FINALIZADA</v>
          </cell>
          <cell r="AD579" t="str">
            <v>-22.820610</v>
          </cell>
          <cell r="AE579" t="str">
            <v>-43.049132</v>
          </cell>
          <cell r="AF579" t="str">
            <v>NÃO</v>
          </cell>
          <cell r="AH579" t="str">
            <v>AUTO</v>
          </cell>
          <cell r="AJ579">
            <v>42754</v>
          </cell>
          <cell r="AK579" t="str">
            <v>JAN</v>
          </cell>
          <cell r="AL579">
            <v>2017</v>
          </cell>
          <cell r="AM579" t="str">
            <v>Felipe E Sabino</v>
          </cell>
          <cell r="AO579" t="str">
            <v>Yingli Solar - YL245P-29b</v>
          </cell>
          <cell r="AP579" t="str">
            <v>SMA - SB 2.5-1 VL-40</v>
          </cell>
          <cell r="AQ579">
            <v>1</v>
          </cell>
          <cell r="AR579" t="str">
            <v/>
          </cell>
          <cell r="AS579">
            <v>136</v>
          </cell>
          <cell r="AT579" t="str">
            <v>ART</v>
          </cell>
          <cell r="AU579" t="str">
            <v>GAB04</v>
          </cell>
          <cell r="AV579" t="str">
            <v>S220889</v>
          </cell>
          <cell r="AW579">
            <v>45</v>
          </cell>
          <cell r="AX579" t="str">
            <v>3# PR 1kV 3x95(50)mm²AL</v>
          </cell>
          <cell r="AY579">
            <v>0.12</v>
          </cell>
          <cell r="BA579" t="str">
            <v>3# CA 2 AWG</v>
          </cell>
          <cell r="BB579">
            <v>3.0080667708690116</v>
          </cell>
        </row>
        <row r="580">
          <cell r="B580" t="str">
            <v>A018001314</v>
          </cell>
          <cell r="C580">
            <v>3974943</v>
          </cell>
          <cell r="D580" t="str">
            <v>GABRIELA BASTOS MENEZES PERRONI</v>
          </cell>
          <cell r="E580">
            <v>4.7699999999999996</v>
          </cell>
          <cell r="F580" t="str">
            <v>0</v>
          </cell>
          <cell r="G580">
            <v>42619</v>
          </cell>
          <cell r="H580" t="str">
            <v>SET</v>
          </cell>
          <cell r="I580">
            <v>2016</v>
          </cell>
          <cell r="J580">
            <v>42622</v>
          </cell>
          <cell r="K580">
            <v>42622</v>
          </cell>
          <cell r="L580" t="str">
            <v>SET</v>
          </cell>
          <cell r="M580">
            <v>2016</v>
          </cell>
          <cell r="N580" t="str">
            <v>-</v>
          </cell>
          <cell r="O580" t="str">
            <v>CONCLUÍDO</v>
          </cell>
          <cell r="P580">
            <v>10</v>
          </cell>
          <cell r="Q580">
            <v>16</v>
          </cell>
          <cell r="R580" t="str">
            <v>Olney</v>
          </cell>
          <cell r="S580" t="str">
            <v>REPROVADO</v>
          </cell>
          <cell r="T580">
            <v>42632</v>
          </cell>
          <cell r="U580" t="str">
            <v>SET</v>
          </cell>
          <cell r="V580">
            <v>2016</v>
          </cell>
          <cell r="W580" t="str">
            <v>NITERÓI</v>
          </cell>
          <cell r="X580" t="str">
            <v>NT-BR 010 R-1</v>
          </cell>
          <cell r="Y580" t="str">
            <v>MICRO</v>
          </cell>
          <cell r="Z580" t="str">
            <v>NÃO</v>
          </cell>
          <cell r="AA580" t="str">
            <v>BT - 3Ø</v>
          </cell>
          <cell r="AB580" t="str">
            <v>Residencial</v>
          </cell>
          <cell r="AC580" t="str">
            <v>ORDEM FINALIZADA</v>
          </cell>
          <cell r="AD580" t="str">
            <v>-22.956268</v>
          </cell>
          <cell r="AE580" t="str">
            <v>-43.056954</v>
          </cell>
          <cell r="AF580" t="str">
            <v>NÃO</v>
          </cell>
          <cell r="AH580" t="str">
            <v>AUTO</v>
          </cell>
          <cell r="AJ580" t="str">
            <v>24/10/2016</v>
          </cell>
          <cell r="AK580" t="str">
            <v>OUT</v>
          </cell>
          <cell r="AL580">
            <v>2016</v>
          </cell>
          <cell r="AM580" t="str">
            <v>Carlos E Ribeiro</v>
          </cell>
          <cell r="AO580" t="str">
            <v>Canadian Solar - CS6P-265P</v>
          </cell>
          <cell r="AP580" t="str">
            <v>Fronius  - Primo 4.0-1</v>
          </cell>
          <cell r="AQ580">
            <v>1</v>
          </cell>
          <cell r="AR580" t="str">
            <v/>
          </cell>
          <cell r="AS580">
            <v>48</v>
          </cell>
          <cell r="AT580" t="str">
            <v>Representante Legal</v>
          </cell>
          <cell r="AU580" t="str">
            <v>PIN03</v>
          </cell>
          <cell r="AV580" t="str">
            <v>NI32400</v>
          </cell>
          <cell r="AW580">
            <v>75</v>
          </cell>
          <cell r="AX580" t="str">
            <v>3# PR 1kV 3x150(70)mm²AL</v>
          </cell>
          <cell r="AY580">
            <v>0.19600000000000001</v>
          </cell>
          <cell r="BA580" t="str">
            <v>3# CA 2 AWG</v>
          </cell>
          <cell r="BB580">
            <v>1.41</v>
          </cell>
        </row>
        <row r="581">
          <cell r="B581">
            <v>13150713</v>
          </cell>
          <cell r="C581">
            <v>6424647</v>
          </cell>
          <cell r="D581" t="str">
            <v>HOTEL CENTRAL DE RIO BONITO LTDA</v>
          </cell>
          <cell r="E581">
            <v>30</v>
          </cell>
          <cell r="F581" t="str">
            <v>0</v>
          </cell>
          <cell r="G581">
            <v>42619</v>
          </cell>
          <cell r="H581" t="str">
            <v>SET</v>
          </cell>
          <cell r="I581">
            <v>2016</v>
          </cell>
          <cell r="J581">
            <v>42622</v>
          </cell>
          <cell r="K581">
            <v>42622</v>
          </cell>
          <cell r="L581" t="str">
            <v>SET</v>
          </cell>
          <cell r="M581">
            <v>2016</v>
          </cell>
          <cell r="N581" t="str">
            <v>-</v>
          </cell>
          <cell r="O581" t="str">
            <v>SUSPENSO</v>
          </cell>
          <cell r="P581">
            <v>11</v>
          </cell>
          <cell r="Q581">
            <v>21</v>
          </cell>
          <cell r="R581" t="str">
            <v>Olney</v>
          </cell>
          <cell r="S581" t="str">
            <v>REPROVADO</v>
          </cell>
          <cell r="T581">
            <v>42633</v>
          </cell>
          <cell r="U581" t="str">
            <v>SET</v>
          </cell>
          <cell r="V581">
            <v>2016</v>
          </cell>
          <cell r="W581" t="str">
            <v>SÃO GONÇALO</v>
          </cell>
          <cell r="X581" t="str">
            <v>NT-BR 010 R-1</v>
          </cell>
          <cell r="Y581" t="str">
            <v>MICRO</v>
          </cell>
          <cell r="Z581" t="str">
            <v>NÃO</v>
          </cell>
          <cell r="AA581" t="str">
            <v>MT</v>
          </cell>
          <cell r="AB581" t="str">
            <v>Comercial</v>
          </cell>
          <cell r="AC581" t="str">
            <v>ORDEM SUSPENSA</v>
          </cell>
          <cell r="AD581" t="str">
            <v>-22.710783</v>
          </cell>
          <cell r="AE581" t="str">
            <v>-42.621519</v>
          </cell>
          <cell r="AF581" t="str">
            <v>NÃO</v>
          </cell>
          <cell r="AH581" t="str">
            <v>AUTO</v>
          </cell>
          <cell r="AK581" t="str">
            <v>-</v>
          </cell>
          <cell r="AL581" t="str">
            <v>-</v>
          </cell>
          <cell r="AM581" t="str">
            <v>Brasil Solair</v>
          </cell>
          <cell r="AQ581">
            <v>1</v>
          </cell>
          <cell r="AR581" t="str">
            <v/>
          </cell>
          <cell r="AS581" t="str">
            <v>-</v>
          </cell>
          <cell r="AT581" t="str">
            <v>Diagrama/Projeto</v>
          </cell>
          <cell r="AU581" t="str">
            <v>RBN02</v>
          </cell>
          <cell r="AV581" t="str">
            <v>U6951</v>
          </cell>
          <cell r="AW581" t="str">
            <v/>
          </cell>
          <cell r="AX581">
            <v>0</v>
          </cell>
          <cell r="AY581">
            <v>0</v>
          </cell>
          <cell r="BA581" t="str">
            <v>3# CA 2 AWG</v>
          </cell>
          <cell r="BB581">
            <v>0.73</v>
          </cell>
        </row>
        <row r="582">
          <cell r="B582" t="str">
            <v>A018019024</v>
          </cell>
          <cell r="C582">
            <v>3761682</v>
          </cell>
          <cell r="D582" t="str">
            <v>FRANCISCO LUIS PEREIRA DA SILVA</v>
          </cell>
          <cell r="E582">
            <v>4.5999999999999996</v>
          </cell>
          <cell r="F582" t="str">
            <v>0</v>
          </cell>
          <cell r="G582">
            <v>42621</v>
          </cell>
          <cell r="H582" t="str">
            <v>SET</v>
          </cell>
          <cell r="I582">
            <v>2016</v>
          </cell>
          <cell r="J582">
            <v>42622</v>
          </cell>
          <cell r="K582">
            <v>42622</v>
          </cell>
          <cell r="L582" t="str">
            <v>SET</v>
          </cell>
          <cell r="M582">
            <v>2016</v>
          </cell>
          <cell r="N582" t="str">
            <v>-</v>
          </cell>
          <cell r="O582" t="str">
            <v>CONCLUÍDO</v>
          </cell>
          <cell r="P582">
            <v>13</v>
          </cell>
          <cell r="Q582">
            <v>14</v>
          </cell>
          <cell r="R582" t="str">
            <v>Olney</v>
          </cell>
          <cell r="S582" t="str">
            <v>REPROVADO</v>
          </cell>
          <cell r="T582">
            <v>42635</v>
          </cell>
          <cell r="U582" t="str">
            <v>SET</v>
          </cell>
          <cell r="V582">
            <v>2016</v>
          </cell>
          <cell r="W582" t="str">
            <v>CAMPOS</v>
          </cell>
          <cell r="X582" t="str">
            <v>NT-BR 010 R-1</v>
          </cell>
          <cell r="Y582" t="str">
            <v>MICRO</v>
          </cell>
          <cell r="Z582" t="str">
            <v>NÃO</v>
          </cell>
          <cell r="AA582" t="str">
            <v>BT - 3Ø</v>
          </cell>
          <cell r="AB582" t="str">
            <v>Residencial</v>
          </cell>
          <cell r="AC582" t="str">
            <v>ORDEM FINALIZADA</v>
          </cell>
          <cell r="AD582" t="str">
            <v>-21.765499</v>
          </cell>
          <cell r="AE582" t="str">
            <v>-41.344453</v>
          </cell>
          <cell r="AF582" t="str">
            <v>NÃO</v>
          </cell>
          <cell r="AH582" t="str">
            <v>AUTO</v>
          </cell>
          <cell r="AJ582">
            <v>42810</v>
          </cell>
          <cell r="AK582" t="str">
            <v>MAR</v>
          </cell>
          <cell r="AL582">
            <v>2017</v>
          </cell>
          <cell r="AM582" t="str">
            <v>Francisco L P Silva</v>
          </cell>
          <cell r="AQ582">
            <v>1</v>
          </cell>
          <cell r="AR582" t="str">
            <v/>
          </cell>
          <cell r="AS582">
            <v>189</v>
          </cell>
          <cell r="AT582" t="str">
            <v>ART + Coordenadas Geográficas/PS + Outros</v>
          </cell>
          <cell r="AU582" t="str">
            <v>DIC10</v>
          </cell>
          <cell r="AV582" t="str">
            <v>CP31825</v>
          </cell>
          <cell r="AW582">
            <v>75</v>
          </cell>
          <cell r="AX582" t="str">
            <v>3# PR 1kV 3x95(50)mm²AL</v>
          </cell>
          <cell r="AY582">
            <v>0.27710000000000001</v>
          </cell>
          <cell r="BA582" t="str">
            <v>3# CA 336,4 MCM (CA 1/0 AWG)</v>
          </cell>
          <cell r="BB582">
            <v>3.6512502434132834</v>
          </cell>
        </row>
        <row r="583">
          <cell r="B583" t="str">
            <v>A017182353</v>
          </cell>
          <cell r="C583">
            <v>6268919</v>
          </cell>
          <cell r="D583" t="str">
            <v>JUCILEI DA SILVA</v>
          </cell>
          <cell r="E583">
            <v>3.72</v>
          </cell>
          <cell r="F583">
            <v>3.72</v>
          </cell>
          <cell r="G583">
            <v>42509</v>
          </cell>
          <cell r="H583" t="str">
            <v>MAI</v>
          </cell>
          <cell r="I583">
            <v>2016</v>
          </cell>
          <cell r="J583">
            <v>42625</v>
          </cell>
          <cell r="K583">
            <v>42625</v>
          </cell>
          <cell r="L583" t="str">
            <v>SET</v>
          </cell>
          <cell r="M583">
            <v>2016</v>
          </cell>
          <cell r="N583" t="str">
            <v>-</v>
          </cell>
          <cell r="O583" t="str">
            <v>CONCLUÍDO</v>
          </cell>
          <cell r="P583">
            <v>1</v>
          </cell>
          <cell r="Q583">
            <v>14</v>
          </cell>
          <cell r="R583" t="str">
            <v>Mariana</v>
          </cell>
          <cell r="S583" t="str">
            <v>APROVADO</v>
          </cell>
          <cell r="T583">
            <v>42626</v>
          </cell>
          <cell r="U583" t="str">
            <v>SET</v>
          </cell>
          <cell r="V583">
            <v>2016</v>
          </cell>
          <cell r="W583" t="str">
            <v>NITERÓI</v>
          </cell>
          <cell r="X583" t="str">
            <v>NT-BR 010 R-1</v>
          </cell>
          <cell r="Y583" t="str">
            <v>MICRO</v>
          </cell>
          <cell r="Z583" t="str">
            <v>NÃO</v>
          </cell>
          <cell r="AA583" t="str">
            <v>BT - 3Ø</v>
          </cell>
          <cell r="AB583" t="str">
            <v>Residencial</v>
          </cell>
          <cell r="AC583" t="str">
            <v>ORDEM FINALIZADA</v>
          </cell>
          <cell r="AD583" t="str">
            <v>-22.953806</v>
          </cell>
          <cell r="AE583" t="str">
            <v>-43.050209</v>
          </cell>
          <cell r="AF583" t="str">
            <v>SIM</v>
          </cell>
          <cell r="AG583">
            <v>42502</v>
          </cell>
          <cell r="AH583" t="str">
            <v>AUTO</v>
          </cell>
          <cell r="AJ583">
            <v>42704</v>
          </cell>
          <cell r="AK583" t="str">
            <v>NOV</v>
          </cell>
          <cell r="AL583">
            <v>2016</v>
          </cell>
          <cell r="AM583" t="str">
            <v>Carlos E Ribeiro</v>
          </cell>
          <cell r="AO583" t="str">
            <v>Trina Solar - Trina Solar - 310P </v>
          </cell>
          <cell r="AP583" t="str">
            <v>Fronius - Fronius Galvo 3.0-1</v>
          </cell>
          <cell r="AQ583">
            <v>2</v>
          </cell>
          <cell r="AR583" t="str">
            <v/>
          </cell>
          <cell r="AS583">
            <v>195</v>
          </cell>
          <cell r="AU583" t="str">
            <v>PIN03</v>
          </cell>
          <cell r="AV583" t="str">
            <v>NI34814</v>
          </cell>
          <cell r="AW583">
            <v>75</v>
          </cell>
          <cell r="AX583" t="str">
            <v>3# PR 1kV 3x150(70)mm²AL</v>
          </cell>
          <cell r="AY583">
            <v>0.1021</v>
          </cell>
          <cell r="BA583" t="str">
            <v>3# CA 2 AWG</v>
          </cell>
          <cell r="BB583">
            <v>1.41</v>
          </cell>
        </row>
        <row r="584">
          <cell r="B584" t="str">
            <v>A017988484</v>
          </cell>
          <cell r="C584">
            <v>438071</v>
          </cell>
          <cell r="D584" t="str">
            <v>TERCIO FERNANDES JUNIOR</v>
          </cell>
          <cell r="E584">
            <v>4.08</v>
          </cell>
          <cell r="F584">
            <v>4.08</v>
          </cell>
          <cell r="G584">
            <v>42618</v>
          </cell>
          <cell r="H584" t="str">
            <v>SET</v>
          </cell>
          <cell r="I584">
            <v>2016</v>
          </cell>
          <cell r="J584">
            <v>42625</v>
          </cell>
          <cell r="K584">
            <v>42625</v>
          </cell>
          <cell r="L584" t="str">
            <v>SET</v>
          </cell>
          <cell r="M584">
            <v>2016</v>
          </cell>
          <cell r="N584" t="str">
            <v>-</v>
          </cell>
          <cell r="O584" t="str">
            <v>CONCLUÍDO</v>
          </cell>
          <cell r="P584">
            <v>18</v>
          </cell>
          <cell r="Q584">
            <v>18</v>
          </cell>
          <cell r="R584" t="str">
            <v>Olney</v>
          </cell>
          <cell r="S584" t="str">
            <v>APROVADO</v>
          </cell>
          <cell r="T584">
            <v>42643</v>
          </cell>
          <cell r="U584" t="str">
            <v>SET</v>
          </cell>
          <cell r="V584">
            <v>2016</v>
          </cell>
          <cell r="W584" t="str">
            <v>ITAPERUNA</v>
          </cell>
          <cell r="X584" t="str">
            <v>NT-BR 010 R-1</v>
          </cell>
          <cell r="Y584" t="str">
            <v>MICRO</v>
          </cell>
          <cell r="Z584" t="str">
            <v>NÃO</v>
          </cell>
          <cell r="AA584" t="str">
            <v>BT - 3Ø</v>
          </cell>
          <cell r="AB584" t="str">
            <v>Residencial</v>
          </cell>
          <cell r="AC584" t="str">
            <v>ORDEM FINALIZADA</v>
          </cell>
          <cell r="AD584" t="str">
            <v>-21.042198</v>
          </cell>
          <cell r="AE584" t="str">
            <v>-41.979248</v>
          </cell>
          <cell r="AF584" t="str">
            <v>SIM</v>
          </cell>
          <cell r="AG584">
            <v>42669</v>
          </cell>
          <cell r="AH584" t="str">
            <v>AUTO</v>
          </cell>
          <cell r="AJ584" t="str">
            <v>27/10/2016</v>
          </cell>
          <cell r="AK584" t="str">
            <v>OUT</v>
          </cell>
          <cell r="AL584">
            <v>2016</v>
          </cell>
          <cell r="AM584" t="str">
            <v>Antonio C Pinto</v>
          </cell>
          <cell r="AO584" t="str">
            <v>Canadian Solar - CS6P-255P</v>
          </cell>
          <cell r="AP584" t="str">
            <v>PHB - PHB4600-SS</v>
          </cell>
          <cell r="AQ584">
            <v>1</v>
          </cell>
          <cell r="AR584" t="str">
            <v/>
          </cell>
          <cell r="AS584">
            <v>52</v>
          </cell>
          <cell r="AU584" t="str">
            <v>NAT05</v>
          </cell>
          <cell r="AV584" t="str">
            <v>T45157</v>
          </cell>
          <cell r="AW584">
            <v>75</v>
          </cell>
          <cell r="AX584" t="str">
            <v>3# CA 1/0 AWG (CA 2 AWG)</v>
          </cell>
          <cell r="AY584">
            <v>0.3861</v>
          </cell>
          <cell r="BA584" t="str">
            <v>3# CA 2 AWG (CA 2 AWG)</v>
          </cell>
          <cell r="BB584">
            <v>6.22</v>
          </cell>
        </row>
        <row r="585">
          <cell r="B585" t="str">
            <v>A017778123</v>
          </cell>
          <cell r="C585">
            <v>4185155</v>
          </cell>
          <cell r="D585" t="str">
            <v>MARCO ANTONIO FONSECA BRAVO</v>
          </cell>
          <cell r="E585">
            <v>2.08</v>
          </cell>
          <cell r="F585" t="str">
            <v>0</v>
          </cell>
          <cell r="G585">
            <v>42590</v>
          </cell>
          <cell r="H585" t="str">
            <v>AGO</v>
          </cell>
          <cell r="I585">
            <v>2016</v>
          </cell>
          <cell r="J585">
            <v>42626</v>
          </cell>
          <cell r="K585">
            <v>42626</v>
          </cell>
          <cell r="L585" t="str">
            <v>SET</v>
          </cell>
          <cell r="M585">
            <v>2016</v>
          </cell>
          <cell r="N585" t="str">
            <v>-</v>
          </cell>
          <cell r="O585" t="str">
            <v>CONCLUÍDO</v>
          </cell>
          <cell r="P585">
            <v>2</v>
          </cell>
          <cell r="Q585">
            <v>20</v>
          </cell>
          <cell r="R585" t="str">
            <v>Olney</v>
          </cell>
          <cell r="S585" t="str">
            <v>REPROVADO</v>
          </cell>
          <cell r="T585">
            <v>42628</v>
          </cell>
          <cell r="U585" t="str">
            <v>SET</v>
          </cell>
          <cell r="V585">
            <v>2016</v>
          </cell>
          <cell r="W585" t="str">
            <v>CABO FRIO</v>
          </cell>
          <cell r="X585" t="str">
            <v>NT-BR 010 R-1</v>
          </cell>
          <cell r="Y585" t="str">
            <v>MICRO</v>
          </cell>
          <cell r="Z585" t="str">
            <v>NÃO</v>
          </cell>
          <cell r="AA585" t="str">
            <v>BT - 2Ø</v>
          </cell>
          <cell r="AB585" t="str">
            <v>Residencial</v>
          </cell>
          <cell r="AC585" t="str">
            <v>ORDEM FINALIZADA</v>
          </cell>
          <cell r="AD585" t="str">
            <v>-22.896833</v>
          </cell>
          <cell r="AE585" t="str">
            <v xml:space="preserve">-42.471250 </v>
          </cell>
          <cell r="AF585" t="str">
            <v>NÃO</v>
          </cell>
          <cell r="AH585" t="str">
            <v>AUTO</v>
          </cell>
          <cell r="AJ585">
            <v>42531</v>
          </cell>
          <cell r="AK585" t="str">
            <v>JUN</v>
          </cell>
          <cell r="AL585">
            <v>2016</v>
          </cell>
          <cell r="AM585" t="str">
            <v>Walter G Junior</v>
          </cell>
          <cell r="AO585" t="str">
            <v>Canadian Solar - CS6P-260</v>
          </cell>
          <cell r="AP585" t="str">
            <v>PHB Solar - 3000SS</v>
          </cell>
          <cell r="AQ585">
            <v>3</v>
          </cell>
          <cell r="AR585" t="str">
            <v/>
          </cell>
          <cell r="AS585" t="str">
            <v>-</v>
          </cell>
          <cell r="AT585" t="str">
            <v>ART</v>
          </cell>
          <cell r="AU585" t="str">
            <v>BAX06</v>
          </cell>
          <cell r="AV585" t="str">
            <v>AR47190</v>
          </cell>
          <cell r="AW585">
            <v>45</v>
          </cell>
          <cell r="AX585" t="str">
            <v>3# CU 16-1 FIO (CU 16-1 FIO)</v>
          </cell>
          <cell r="AY585">
            <v>0.63700000000000001</v>
          </cell>
          <cell r="BA585" t="str">
            <v>3# CA 2 AWG</v>
          </cell>
          <cell r="BB585">
            <v>6.0276671637180268</v>
          </cell>
        </row>
        <row r="586">
          <cell r="B586" t="str">
            <v>A017723092</v>
          </cell>
          <cell r="C586">
            <v>6391655</v>
          </cell>
          <cell r="D586" t="str">
            <v>CARLOS EDUARDO  SALVADOR DE LIMA</v>
          </cell>
          <cell r="E586">
            <v>4</v>
          </cell>
          <cell r="F586">
            <v>4</v>
          </cell>
          <cell r="G586">
            <v>42583</v>
          </cell>
          <cell r="H586" t="str">
            <v>AGO</v>
          </cell>
          <cell r="I586">
            <v>2016</v>
          </cell>
          <cell r="J586">
            <v>42626</v>
          </cell>
          <cell r="K586">
            <v>42626</v>
          </cell>
          <cell r="L586" t="str">
            <v>SET</v>
          </cell>
          <cell r="M586">
            <v>2016</v>
          </cell>
          <cell r="N586" t="str">
            <v>-</v>
          </cell>
          <cell r="O586" t="str">
            <v>CONCLUÍDO</v>
          </cell>
          <cell r="P586">
            <v>2</v>
          </cell>
          <cell r="Q586">
            <v>17</v>
          </cell>
          <cell r="R586" t="str">
            <v>Olney</v>
          </cell>
          <cell r="S586" t="str">
            <v>APROVADO</v>
          </cell>
          <cell r="T586">
            <v>42628</v>
          </cell>
          <cell r="U586" t="str">
            <v>SET</v>
          </cell>
          <cell r="V586">
            <v>2016</v>
          </cell>
          <cell r="W586" t="str">
            <v>CABO FRIO</v>
          </cell>
          <cell r="X586" t="str">
            <v>NT-BR 010 R-1</v>
          </cell>
          <cell r="Y586" t="str">
            <v>MICRO</v>
          </cell>
          <cell r="Z586" t="str">
            <v>NÃO</v>
          </cell>
          <cell r="AA586" t="str">
            <v>BT - 3Ø</v>
          </cell>
          <cell r="AB586" t="str">
            <v>Residencial</v>
          </cell>
          <cell r="AC586" t="str">
            <v>ORDEM FINALIZADA</v>
          </cell>
          <cell r="AD586" t="str">
            <v>-22.894205</v>
          </cell>
          <cell r="AE586" t="str">
            <v>-42.042702</v>
          </cell>
          <cell r="AF586" t="str">
            <v>SIM</v>
          </cell>
          <cell r="AG586">
            <v>42698</v>
          </cell>
          <cell r="AH586" t="str">
            <v>AUTO</v>
          </cell>
          <cell r="AJ586">
            <v>42699</v>
          </cell>
          <cell r="AK586" t="str">
            <v>NOV</v>
          </cell>
          <cell r="AL586">
            <v>2016</v>
          </cell>
          <cell r="AM586" t="str">
            <v>CSI Automação</v>
          </cell>
          <cell r="AO586" t="str">
            <v>Renovigi - SYP250P</v>
          </cell>
          <cell r="AP586" t="str">
            <v>B&amp;B - SF5000-TL</v>
          </cell>
          <cell r="AQ586">
            <v>2</v>
          </cell>
          <cell r="AR586" t="str">
            <v/>
          </cell>
          <cell r="AS586">
            <v>116</v>
          </cell>
          <cell r="AU586" t="str">
            <v>CAF05</v>
          </cell>
          <cell r="AV586" t="str">
            <v>CF48164</v>
          </cell>
          <cell r="AW586">
            <v>113</v>
          </cell>
          <cell r="AX586" t="str">
            <v>3# CU 35 mm² (CU 16-1 FIO)</v>
          </cell>
          <cell r="AY586">
            <v>0.123</v>
          </cell>
          <cell r="BA586" t="str">
            <v>3# CU 70 mm²</v>
          </cell>
          <cell r="BB586">
            <v>4.4426530282111756</v>
          </cell>
        </row>
        <row r="587">
          <cell r="B587" t="str">
            <v>A018072849</v>
          </cell>
          <cell r="C587">
            <v>4901143</v>
          </cell>
          <cell r="D587" t="str">
            <v>SAULE LUCIANO BERNARDI</v>
          </cell>
          <cell r="E587">
            <v>11.44</v>
          </cell>
          <cell r="F587" t="str">
            <v>0</v>
          </cell>
          <cell r="G587">
            <v>42627</v>
          </cell>
          <cell r="H587" t="str">
            <v>SET</v>
          </cell>
          <cell r="I587">
            <v>2016</v>
          </cell>
          <cell r="J587">
            <v>42629</v>
          </cell>
          <cell r="K587">
            <v>42629</v>
          </cell>
          <cell r="L587" t="str">
            <v>SET</v>
          </cell>
          <cell r="M587">
            <v>2016</v>
          </cell>
          <cell r="N587" t="str">
            <v>-</v>
          </cell>
          <cell r="O587" t="str">
            <v>VISTORIA</v>
          </cell>
          <cell r="P587">
            <v>17</v>
          </cell>
          <cell r="Q587">
            <v>22</v>
          </cell>
          <cell r="R587" t="str">
            <v>Olney</v>
          </cell>
          <cell r="S587" t="str">
            <v>REPROVADO</v>
          </cell>
          <cell r="T587">
            <v>42646</v>
          </cell>
          <cell r="U587" t="str">
            <v>OUT</v>
          </cell>
          <cell r="V587">
            <v>2016</v>
          </cell>
          <cell r="W587" t="str">
            <v>CAMPOS</v>
          </cell>
          <cell r="X587" t="str">
            <v>NT-BR 010 R-1</v>
          </cell>
          <cell r="Y587" t="str">
            <v>MICRO</v>
          </cell>
          <cell r="Z587" t="str">
            <v>NÃO</v>
          </cell>
          <cell r="AA587" t="str">
            <v>BT - 3Ø</v>
          </cell>
          <cell r="AB587" t="str">
            <v>Residencial</v>
          </cell>
          <cell r="AC587" t="str">
            <v>ORDEM SUSPENSA</v>
          </cell>
          <cell r="AD587" t="str">
            <v>-21.761480</v>
          </cell>
          <cell r="AE587" t="str">
            <v>-41.362069</v>
          </cell>
          <cell r="AF587" t="str">
            <v>NÃO</v>
          </cell>
          <cell r="AH587" t="str">
            <v>AUTO</v>
          </cell>
          <cell r="AK587" t="str">
            <v>-</v>
          </cell>
          <cell r="AL587" t="str">
            <v>-</v>
          </cell>
          <cell r="AM587" t="str">
            <v>Joselito G Silveira</v>
          </cell>
          <cell r="AN587" t="str">
            <v>EXEMPLO</v>
          </cell>
          <cell r="AQ587">
            <v>1</v>
          </cell>
          <cell r="AR587" t="str">
            <v/>
          </cell>
          <cell r="AS587" t="str">
            <v>-</v>
          </cell>
          <cell r="AT587" t="str">
            <v>Formulário de SA + Diagrama/Projeto</v>
          </cell>
          <cell r="AU587" t="str">
            <v>MOB01</v>
          </cell>
          <cell r="AV587" t="str">
            <v>C360433</v>
          </cell>
          <cell r="AW587">
            <v>45</v>
          </cell>
          <cell r="AX587" t="str">
            <v>2# PR 1KV 3X95(50)MM²AL</v>
          </cell>
          <cell r="AY587">
            <v>0.37710000000000005</v>
          </cell>
          <cell r="BA587" t="str">
            <v>1# CAA 4 AWG</v>
          </cell>
          <cell r="BB587">
            <v>3.18</v>
          </cell>
        </row>
        <row r="588">
          <cell r="B588" t="str">
            <v>A017930589</v>
          </cell>
          <cell r="C588">
            <v>5685512</v>
          </cell>
          <cell r="D588" t="str">
            <v>CENTRO EMPRESARIAL ENGRACIA DA S ARAUJO</v>
          </cell>
          <cell r="E588">
            <v>13.52</v>
          </cell>
          <cell r="F588">
            <v>13.52</v>
          </cell>
          <cell r="G588">
            <v>42608</v>
          </cell>
          <cell r="H588" t="str">
            <v>AGO</v>
          </cell>
          <cell r="I588">
            <v>2016</v>
          </cell>
          <cell r="J588">
            <v>42632</v>
          </cell>
          <cell r="K588">
            <v>42632</v>
          </cell>
          <cell r="L588" t="str">
            <v>SET</v>
          </cell>
          <cell r="M588">
            <v>2016</v>
          </cell>
          <cell r="N588" t="str">
            <v>-</v>
          </cell>
          <cell r="O588" t="str">
            <v>CONCLUÍDO</v>
          </cell>
          <cell r="P588">
            <v>1</v>
          </cell>
          <cell r="Q588">
            <v>18</v>
          </cell>
          <cell r="R588" t="str">
            <v>Olney</v>
          </cell>
          <cell r="S588" t="str">
            <v>APROVADO</v>
          </cell>
          <cell r="T588">
            <v>42633</v>
          </cell>
          <cell r="U588" t="str">
            <v>SET</v>
          </cell>
          <cell r="V588">
            <v>2016</v>
          </cell>
          <cell r="W588" t="str">
            <v>CABO FRIO</v>
          </cell>
          <cell r="X588" t="str">
            <v>NT-BR 010 R-1</v>
          </cell>
          <cell r="Y588" t="str">
            <v>MICRO</v>
          </cell>
          <cell r="Z588" t="str">
            <v>NÃO</v>
          </cell>
          <cell r="AA588" t="str">
            <v>BT - 3Ø</v>
          </cell>
          <cell r="AB588" t="str">
            <v>Comercial</v>
          </cell>
          <cell r="AC588" t="str">
            <v>ORDEM FINALIZADA</v>
          </cell>
          <cell r="AD588" t="str">
            <v>-22.874245</v>
          </cell>
          <cell r="AE588" t="str">
            <v>-42.338299</v>
          </cell>
          <cell r="AF588" t="str">
            <v>SIM</v>
          </cell>
          <cell r="AG588">
            <v>42650</v>
          </cell>
          <cell r="AH588" t="str">
            <v>AUTO</v>
          </cell>
          <cell r="AJ588" t="str">
            <v>10/10/2016</v>
          </cell>
          <cell r="AK588" t="str">
            <v>OUT</v>
          </cell>
          <cell r="AL588">
            <v>2016</v>
          </cell>
          <cell r="AM588" t="str">
            <v>Krasner Technologies</v>
          </cell>
          <cell r="AO588" t="str">
            <v>Canadian Solar  - CS6P-260P</v>
          </cell>
          <cell r="AP588" t="str">
            <v>ABB - PVI-6000-TL-OUTD</v>
          </cell>
          <cell r="AQ588">
            <v>2</v>
          </cell>
          <cell r="AR588" t="str">
            <v/>
          </cell>
          <cell r="AS588">
            <v>45</v>
          </cell>
          <cell r="AU588" t="str">
            <v>ARA03</v>
          </cell>
          <cell r="AV588" t="str">
            <v>AR61897</v>
          </cell>
          <cell r="AW588">
            <v>45</v>
          </cell>
          <cell r="AX588" t="str">
            <v>3# PR 1kV 3x95(50)mm²AL</v>
          </cell>
          <cell r="AY588">
            <v>6.5099999999999991E-2</v>
          </cell>
          <cell r="BA588" t="str">
            <v>3# CU 35 mm²</v>
          </cell>
          <cell r="BB588">
            <v>1.78</v>
          </cell>
        </row>
        <row r="589">
          <cell r="B589" t="str">
            <v>A017908028</v>
          </cell>
          <cell r="C589">
            <v>5637977</v>
          </cell>
          <cell r="D589" t="str">
            <v>CARLOS AUGUSTO GASPAR</v>
          </cell>
          <cell r="E589">
            <v>4.08</v>
          </cell>
          <cell r="F589" t="str">
            <v>0</v>
          </cell>
          <cell r="G589">
            <v>42606</v>
          </cell>
          <cell r="H589" t="str">
            <v>AGO</v>
          </cell>
          <cell r="I589">
            <v>2016</v>
          </cell>
          <cell r="J589">
            <v>42632</v>
          </cell>
          <cell r="K589">
            <v>42632</v>
          </cell>
          <cell r="L589" t="str">
            <v>SET</v>
          </cell>
          <cell r="M589">
            <v>2016</v>
          </cell>
          <cell r="N589" t="str">
            <v>-</v>
          </cell>
          <cell r="O589" t="str">
            <v>CONCLUÍDO</v>
          </cell>
          <cell r="P589">
            <v>2</v>
          </cell>
          <cell r="Q589">
            <v>23</v>
          </cell>
          <cell r="R589" t="str">
            <v>Olney</v>
          </cell>
          <cell r="S589" t="str">
            <v>REPROVADO</v>
          </cell>
          <cell r="T589">
            <v>42634</v>
          </cell>
          <cell r="U589" t="str">
            <v>SET</v>
          </cell>
          <cell r="V589">
            <v>2016</v>
          </cell>
          <cell r="W589" t="str">
            <v>NITERÓI</v>
          </cell>
          <cell r="X589" t="str">
            <v>NT-BR 010 R-1</v>
          </cell>
          <cell r="Y589" t="str">
            <v>MICRO</v>
          </cell>
          <cell r="Z589" t="str">
            <v>NÃO</v>
          </cell>
          <cell r="AA589" t="str">
            <v>BT - 3Ø</v>
          </cell>
          <cell r="AB589" t="str">
            <v>Residencial</v>
          </cell>
          <cell r="AC589" t="str">
            <v>ORDEM FINALIZADA</v>
          </cell>
          <cell r="AD589" t="str">
            <v>-22.956667</v>
          </cell>
          <cell r="AE589" t="str">
            <v>-43.068381</v>
          </cell>
          <cell r="AF589" t="str">
            <v>NÃO</v>
          </cell>
          <cell r="AH589" t="str">
            <v>AUTO REM</v>
          </cell>
          <cell r="AI589" t="str">
            <v>6502448 - 50% / 2461190 - 50%</v>
          </cell>
          <cell r="AJ589">
            <v>42704</v>
          </cell>
          <cell r="AK589" t="str">
            <v>NOV</v>
          </cell>
          <cell r="AL589">
            <v>2016</v>
          </cell>
          <cell r="AM589" t="str">
            <v>Anderson dos Santos</v>
          </cell>
          <cell r="AO589" t="str">
            <v>Canadian Solar - CS6P-255P</v>
          </cell>
          <cell r="AP589" t="str">
            <v>SMA - SB5000TL-21</v>
          </cell>
          <cell r="AQ589">
            <v>2</v>
          </cell>
          <cell r="AR589" t="str">
            <v/>
          </cell>
          <cell r="AS589">
            <v>98</v>
          </cell>
          <cell r="AT589" t="str">
            <v>Diagrama/Projeto</v>
          </cell>
          <cell r="AU589" t="str">
            <v>PIN04</v>
          </cell>
          <cell r="AV589" t="str">
            <v>NI34495</v>
          </cell>
          <cell r="AW589">
            <v>75</v>
          </cell>
          <cell r="AX589" t="str">
            <v>3# PR 1kV 3x95(70)mm²AL</v>
          </cell>
          <cell r="AY589">
            <v>0.48910000000000003</v>
          </cell>
          <cell r="BA589" t="str">
            <v>3# CA 2 AWG</v>
          </cell>
          <cell r="BB589">
            <v>1.66</v>
          </cell>
        </row>
        <row r="590">
          <cell r="B590" t="str">
            <v>A017778123</v>
          </cell>
          <cell r="C590">
            <v>4185155</v>
          </cell>
          <cell r="D590" t="str">
            <v>MARCO ANTONIO FONSECA BRAVO</v>
          </cell>
          <cell r="E590">
            <v>2.08</v>
          </cell>
          <cell r="F590">
            <v>2.08</v>
          </cell>
          <cell r="G590">
            <v>42590</v>
          </cell>
          <cell r="H590" t="str">
            <v>AGO</v>
          </cell>
          <cell r="I590">
            <v>2016</v>
          </cell>
          <cell r="J590">
            <v>42633</v>
          </cell>
          <cell r="K590">
            <v>42633</v>
          </cell>
          <cell r="L590" t="str">
            <v>SET</v>
          </cell>
          <cell r="M590">
            <v>2016</v>
          </cell>
          <cell r="N590" t="str">
            <v>-</v>
          </cell>
          <cell r="O590" t="str">
            <v>CONCLUÍDO</v>
          </cell>
          <cell r="P590">
            <v>1</v>
          </cell>
          <cell r="Q590">
            <v>20</v>
          </cell>
          <cell r="R590" t="str">
            <v>Olney</v>
          </cell>
          <cell r="S590" t="str">
            <v>APROVADO</v>
          </cell>
          <cell r="T590">
            <v>42634</v>
          </cell>
          <cell r="U590" t="str">
            <v>SET</v>
          </cell>
          <cell r="V590">
            <v>2016</v>
          </cell>
          <cell r="W590" t="str">
            <v>CABO FRIO</v>
          </cell>
          <cell r="X590" t="str">
            <v>NT-BR 010 R-1</v>
          </cell>
          <cell r="Y590" t="str">
            <v>MICRO</v>
          </cell>
          <cell r="Z590" t="str">
            <v>NÃO</v>
          </cell>
          <cell r="AA590" t="str">
            <v>BT - 2Ø</v>
          </cell>
          <cell r="AB590" t="str">
            <v>Residencial</v>
          </cell>
          <cell r="AC590" t="str">
            <v>ORDEM FINALIZADA</v>
          </cell>
          <cell r="AD590" t="str">
            <v>-22.896833</v>
          </cell>
          <cell r="AE590" t="str">
            <v xml:space="preserve">-42.471250 </v>
          </cell>
          <cell r="AF590" t="str">
            <v>SIM</v>
          </cell>
          <cell r="AG590">
            <v>42648</v>
          </cell>
          <cell r="AH590" t="str">
            <v>AUTO</v>
          </cell>
          <cell r="AJ590">
            <v>42531</v>
          </cell>
          <cell r="AK590" t="str">
            <v>JUN</v>
          </cell>
          <cell r="AL590">
            <v>2016</v>
          </cell>
          <cell r="AM590" t="str">
            <v>Walter G Junior</v>
          </cell>
          <cell r="AO590" t="str">
            <v>Canadian Solar - CS6P-260</v>
          </cell>
          <cell r="AP590" t="str">
            <v>PHB Solar - 3000SS</v>
          </cell>
          <cell r="AQ590">
            <v>4</v>
          </cell>
          <cell r="AR590" t="str">
            <v/>
          </cell>
          <cell r="AS590" t="str">
            <v>-</v>
          </cell>
          <cell r="AU590" t="str">
            <v>BAX06</v>
          </cell>
          <cell r="AV590" t="str">
            <v>AR47190</v>
          </cell>
          <cell r="AW590">
            <v>45</v>
          </cell>
          <cell r="AX590" t="str">
            <v>3# CU 16-1 FIO (CU 16-1 FIO)</v>
          </cell>
          <cell r="AY590">
            <v>0.63700000000000001</v>
          </cell>
          <cell r="BA590" t="str">
            <v>3# CA 2 AWG</v>
          </cell>
          <cell r="BB590">
            <v>6.0276671637180268</v>
          </cell>
        </row>
        <row r="591">
          <cell r="B591" t="str">
            <v>A017992542</v>
          </cell>
          <cell r="C591">
            <v>861165</v>
          </cell>
          <cell r="D591" t="str">
            <v>DAYSE DE ARAUJO L DE SOUZA</v>
          </cell>
          <cell r="E591">
            <v>2.2050000000000001</v>
          </cell>
          <cell r="F591" t="str">
            <v>0</v>
          </cell>
          <cell r="G591">
            <v>42618</v>
          </cell>
          <cell r="H591" t="str">
            <v>SET</v>
          </cell>
          <cell r="I591">
            <v>2016</v>
          </cell>
          <cell r="J591">
            <v>42633</v>
          </cell>
          <cell r="K591">
            <v>42633</v>
          </cell>
          <cell r="L591" t="str">
            <v>SET</v>
          </cell>
          <cell r="M591">
            <v>2016</v>
          </cell>
          <cell r="N591" t="str">
            <v>-</v>
          </cell>
          <cell r="O591" t="str">
            <v>CANCELADO</v>
          </cell>
          <cell r="P591">
            <v>9</v>
          </cell>
          <cell r="Q591">
            <v>17</v>
          </cell>
          <cell r="R591" t="str">
            <v>Olney</v>
          </cell>
          <cell r="S591" t="str">
            <v>REPROVADO</v>
          </cell>
          <cell r="T591">
            <v>42642</v>
          </cell>
          <cell r="U591" t="str">
            <v>SET</v>
          </cell>
          <cell r="V591">
            <v>2016</v>
          </cell>
          <cell r="W591" t="str">
            <v>SÃO GONÇALO</v>
          </cell>
          <cell r="X591" t="str">
            <v>NT-BR 010 R-1</v>
          </cell>
          <cell r="Y591" t="str">
            <v>MICRO</v>
          </cell>
          <cell r="Z591" t="str">
            <v>NÃO</v>
          </cell>
          <cell r="AA591" t="str">
            <v>BT - 2Ø</v>
          </cell>
          <cell r="AB591" t="str">
            <v>Residencial</v>
          </cell>
          <cell r="AC591" t="str">
            <v>ORDEM FINALIZADA</v>
          </cell>
          <cell r="AD591" t="str">
            <v>-22.820610</v>
          </cell>
          <cell r="AE591" t="str">
            <v>-43.049132</v>
          </cell>
          <cell r="AF591" t="str">
            <v>NÃO</v>
          </cell>
          <cell r="AH591" t="str">
            <v>AUTO</v>
          </cell>
          <cell r="AJ591">
            <v>42754</v>
          </cell>
          <cell r="AK591" t="str">
            <v>JAN</v>
          </cell>
          <cell r="AL591">
            <v>2017</v>
          </cell>
          <cell r="AM591" t="str">
            <v>Felipe E Sabino</v>
          </cell>
          <cell r="AO591" t="str">
            <v>Yingli Solar - YL245P-29b</v>
          </cell>
          <cell r="AP591" t="str">
            <v>SMA - SB 2.5-1 VL-40</v>
          </cell>
          <cell r="AQ591">
            <v>2</v>
          </cell>
          <cell r="AR591" t="str">
            <v/>
          </cell>
          <cell r="AS591">
            <v>136</v>
          </cell>
          <cell r="AT591" t="str">
            <v>ART</v>
          </cell>
          <cell r="AU591" t="str">
            <v>GAB04</v>
          </cell>
          <cell r="AV591" t="str">
            <v>S220889</v>
          </cell>
          <cell r="AW591">
            <v>45</v>
          </cell>
          <cell r="AX591" t="str">
            <v>3# PR 1kV 3x95(50)mm²AL</v>
          </cell>
          <cell r="AY591">
            <v>0.12</v>
          </cell>
          <cell r="BA591" t="str">
            <v>3# CA 2 AWG</v>
          </cell>
          <cell r="BB591">
            <v>3.0080667708690116</v>
          </cell>
        </row>
        <row r="592">
          <cell r="B592" t="str">
            <v>A017901406</v>
          </cell>
          <cell r="C592">
            <v>6415097</v>
          </cell>
          <cell r="D592" t="str">
            <v>AGNALDO APARECIDO DOS SANTOS</v>
          </cell>
          <cell r="E592">
            <v>6</v>
          </cell>
          <cell r="F592" t="str">
            <v>0</v>
          </cell>
          <cell r="G592">
            <v>42605</v>
          </cell>
          <cell r="H592" t="str">
            <v>AGO</v>
          </cell>
          <cell r="I592">
            <v>2016</v>
          </cell>
          <cell r="J592">
            <v>42634</v>
          </cell>
          <cell r="K592">
            <v>42634</v>
          </cell>
          <cell r="L592" t="str">
            <v>SET</v>
          </cell>
          <cell r="M592">
            <v>2016</v>
          </cell>
          <cell r="N592" t="str">
            <v>-</v>
          </cell>
          <cell r="O592" t="str">
            <v>CONCLUÍDO</v>
          </cell>
          <cell r="P592">
            <v>0</v>
          </cell>
          <cell r="Q592">
            <v>19</v>
          </cell>
          <cell r="R592" t="str">
            <v>Olney</v>
          </cell>
          <cell r="S592" t="str">
            <v>REPROVADO</v>
          </cell>
          <cell r="T592">
            <v>42634</v>
          </cell>
          <cell r="U592" t="str">
            <v>SET</v>
          </cell>
          <cell r="V592">
            <v>2016</v>
          </cell>
          <cell r="W592" t="str">
            <v>ANGRA</v>
          </cell>
          <cell r="X592" t="str">
            <v>NT-BR 010 R-1</v>
          </cell>
          <cell r="Y592" t="str">
            <v>MICRO</v>
          </cell>
          <cell r="Z592" t="str">
            <v>NÃO</v>
          </cell>
          <cell r="AA592" t="str">
            <v>BT - 3Ø</v>
          </cell>
          <cell r="AB592" t="str">
            <v>Residencial</v>
          </cell>
          <cell r="AC592" t="str">
            <v>ORDEM FINALIZADA</v>
          </cell>
          <cell r="AD592" t="str">
            <v>-22.922429</v>
          </cell>
          <cell r="AE592" t="str">
            <v>-43.907058</v>
          </cell>
          <cell r="AF592" t="str">
            <v>NÃO</v>
          </cell>
          <cell r="AH592" t="str">
            <v>AUTO</v>
          </cell>
          <cell r="AJ592">
            <v>42767</v>
          </cell>
          <cell r="AK592" t="str">
            <v>FEV</v>
          </cell>
          <cell r="AL592">
            <v>2017</v>
          </cell>
          <cell r="AM592" t="str">
            <v>Ponto Engenharia</v>
          </cell>
          <cell r="AQ592">
            <v>2</v>
          </cell>
          <cell r="AR592" t="str">
            <v/>
          </cell>
          <cell r="AS592">
            <v>162</v>
          </cell>
          <cell r="AT592" t="str">
            <v>ART</v>
          </cell>
          <cell r="AU592" t="str">
            <v>MUR02</v>
          </cell>
          <cell r="AV592" t="str">
            <v>AN78696</v>
          </cell>
          <cell r="AW592">
            <v>45</v>
          </cell>
          <cell r="AX592" t="str">
            <v>3# PR 1kV 3x50(50)mm²AL</v>
          </cell>
          <cell r="AY592">
            <v>0.40910000000000002</v>
          </cell>
          <cell r="BA592" t="str">
            <v>3# PR 15kV 3x35(50)mm²AL</v>
          </cell>
          <cell r="BB592">
            <v>27.2</v>
          </cell>
        </row>
        <row r="593">
          <cell r="B593" t="str">
            <v>A017944788</v>
          </cell>
          <cell r="C593">
            <v>3984444</v>
          </cell>
          <cell r="D593" t="str">
            <v>RODRIGO DIAS RODRIGUES</v>
          </cell>
          <cell r="E593">
            <v>3.12</v>
          </cell>
          <cell r="F593" t="str">
            <v>0</v>
          </cell>
          <cell r="G593">
            <v>42611</v>
          </cell>
          <cell r="H593" t="str">
            <v>AGO</v>
          </cell>
          <cell r="I593">
            <v>2016</v>
          </cell>
          <cell r="J593">
            <v>42634</v>
          </cell>
          <cell r="K593">
            <v>42634</v>
          </cell>
          <cell r="L593" t="str">
            <v>SET</v>
          </cell>
          <cell r="M593">
            <v>2016</v>
          </cell>
          <cell r="N593" t="str">
            <v>-</v>
          </cell>
          <cell r="O593" t="str">
            <v>CONCLUÍDO</v>
          </cell>
          <cell r="P593">
            <v>0</v>
          </cell>
          <cell r="Q593">
            <v>25</v>
          </cell>
          <cell r="R593" t="str">
            <v>Olney</v>
          </cell>
          <cell r="S593" t="str">
            <v>REPROVADO</v>
          </cell>
          <cell r="T593">
            <v>42634</v>
          </cell>
          <cell r="U593" t="str">
            <v>SET</v>
          </cell>
          <cell r="V593">
            <v>2016</v>
          </cell>
          <cell r="W593" t="str">
            <v>PÁDUA</v>
          </cell>
          <cell r="X593" t="str">
            <v>NT-BR 010 R-1</v>
          </cell>
          <cell r="Y593" t="str">
            <v>MICRO</v>
          </cell>
          <cell r="Z593" t="str">
            <v>NÃO</v>
          </cell>
          <cell r="AA593" t="str">
            <v>BT - 3Ø</v>
          </cell>
          <cell r="AB593" t="str">
            <v>Residencial</v>
          </cell>
          <cell r="AC593" t="str">
            <v>ORDEM FINALIZADA</v>
          </cell>
          <cell r="AD593" t="str">
            <v>-21.652190</v>
          </cell>
          <cell r="AE593" t="str">
            <v>-41.752260</v>
          </cell>
          <cell r="AF593" t="str">
            <v>NÃO</v>
          </cell>
          <cell r="AH593" t="str">
            <v>AUTO</v>
          </cell>
          <cell r="AJ593">
            <v>42755</v>
          </cell>
          <cell r="AK593" t="str">
            <v>JAN</v>
          </cell>
          <cell r="AL593">
            <v>2017</v>
          </cell>
          <cell r="AM593" t="str">
            <v>Eduardo P Cortes</v>
          </cell>
          <cell r="AQ593">
            <v>2</v>
          </cell>
          <cell r="AR593" t="str">
            <v/>
          </cell>
          <cell r="AS593">
            <v>144</v>
          </cell>
          <cell r="AT593" t="str">
            <v>ART + Diagrama/Projeto + Coordenadas Geográficas/PS</v>
          </cell>
          <cell r="AU593" t="str">
            <v>SAF02</v>
          </cell>
          <cell r="AV593" t="str">
            <v>PD57308</v>
          </cell>
          <cell r="AW593">
            <v>45</v>
          </cell>
          <cell r="AX593" t="str">
            <v>3# CA 1/0 AWG (CA 2 AWG)</v>
          </cell>
          <cell r="AY593">
            <v>0.3891</v>
          </cell>
          <cell r="BA593" t="str">
            <v>2# CAA 4 AWG</v>
          </cell>
          <cell r="BB593">
            <v>15.66</v>
          </cell>
        </row>
        <row r="594">
          <cell r="B594" t="str">
            <v>A018001314</v>
          </cell>
          <cell r="C594">
            <v>3974943</v>
          </cell>
          <cell r="D594" t="str">
            <v>GABRIELA BASTOS MENEZES PERRONI</v>
          </cell>
          <cell r="E594">
            <v>4.7699999999999996</v>
          </cell>
          <cell r="F594">
            <v>4.7699999999999996</v>
          </cell>
          <cell r="G594">
            <v>42619</v>
          </cell>
          <cell r="H594" t="str">
            <v>SET</v>
          </cell>
          <cell r="I594">
            <v>2016</v>
          </cell>
          <cell r="J594">
            <v>42634</v>
          </cell>
          <cell r="K594">
            <v>42634</v>
          </cell>
          <cell r="L594" t="str">
            <v>SET</v>
          </cell>
          <cell r="M594">
            <v>2016</v>
          </cell>
          <cell r="N594" t="str">
            <v>-</v>
          </cell>
          <cell r="O594" t="str">
            <v>CONCLUÍDO</v>
          </cell>
          <cell r="P594">
            <v>6</v>
          </cell>
          <cell r="Q594">
            <v>16</v>
          </cell>
          <cell r="R594" t="str">
            <v>Olney</v>
          </cell>
          <cell r="S594" t="str">
            <v>APROVADO</v>
          </cell>
          <cell r="T594">
            <v>42640</v>
          </cell>
          <cell r="U594" t="str">
            <v>SET</v>
          </cell>
          <cell r="V594">
            <v>2016</v>
          </cell>
          <cell r="W594" t="str">
            <v>NITERÓI</v>
          </cell>
          <cell r="X594" t="str">
            <v>NT-BR 010 R-1</v>
          </cell>
          <cell r="Y594" t="str">
            <v>MICRO</v>
          </cell>
          <cell r="Z594" t="str">
            <v>NÃO</v>
          </cell>
          <cell r="AA594" t="str">
            <v>BT - 3Ø</v>
          </cell>
          <cell r="AB594" t="str">
            <v>Residencial</v>
          </cell>
          <cell r="AC594" t="str">
            <v>ORDEM FINALIZADA</v>
          </cell>
          <cell r="AD594" t="str">
            <v>-22.956268</v>
          </cell>
          <cell r="AE594" t="str">
            <v>-43.056954</v>
          </cell>
          <cell r="AF594" t="str">
            <v>SIM</v>
          </cell>
          <cell r="AG594">
            <v>42664</v>
          </cell>
          <cell r="AH594" t="str">
            <v>AUTO</v>
          </cell>
          <cell r="AJ594" t="str">
            <v>24/10/2016</v>
          </cell>
          <cell r="AK594" t="str">
            <v>OUT</v>
          </cell>
          <cell r="AL594">
            <v>2016</v>
          </cell>
          <cell r="AM594" t="str">
            <v>Carlos E Ribeiro</v>
          </cell>
          <cell r="AO594" t="str">
            <v>Canadian Solar - CS6P-265P</v>
          </cell>
          <cell r="AP594" t="str">
            <v>Fronius  - Primo 4.0-1</v>
          </cell>
          <cell r="AQ594">
            <v>2</v>
          </cell>
          <cell r="AR594" t="str">
            <v/>
          </cell>
          <cell r="AS594">
            <v>48</v>
          </cell>
          <cell r="AU594" t="str">
            <v>PIN03</v>
          </cell>
          <cell r="AV594" t="str">
            <v>NI32400</v>
          </cell>
          <cell r="AW594">
            <v>75</v>
          </cell>
          <cell r="AX594" t="str">
            <v>3# PR 1kV 3x150(70)mm²AL</v>
          </cell>
          <cell r="AY594">
            <v>0.19600000000000001</v>
          </cell>
          <cell r="BA594" t="str">
            <v>3# CA 2 AWG</v>
          </cell>
          <cell r="BB594">
            <v>1.41</v>
          </cell>
        </row>
        <row r="595">
          <cell r="B595" t="str">
            <v>A018105943</v>
          </cell>
          <cell r="C595">
            <v>4191105</v>
          </cell>
          <cell r="D595" t="str">
            <v>TERESA CRISTINA MUSSEL</v>
          </cell>
          <cell r="E595">
            <v>1.5</v>
          </cell>
          <cell r="F595" t="str">
            <v>0</v>
          </cell>
          <cell r="G595">
            <v>42632</v>
          </cell>
          <cell r="H595" t="str">
            <v>SET</v>
          </cell>
          <cell r="I595">
            <v>2016</v>
          </cell>
          <cell r="J595">
            <v>42634</v>
          </cell>
          <cell r="K595">
            <v>42634</v>
          </cell>
          <cell r="L595" t="str">
            <v>SET</v>
          </cell>
          <cell r="M595">
            <v>2016</v>
          </cell>
          <cell r="N595" t="str">
            <v>-</v>
          </cell>
          <cell r="O595" t="str">
            <v>CONCLUÍDO</v>
          </cell>
          <cell r="P595">
            <v>14</v>
          </cell>
          <cell r="Q595">
            <v>17</v>
          </cell>
          <cell r="R595" t="str">
            <v>Olney</v>
          </cell>
          <cell r="S595" t="str">
            <v>REPROVADO</v>
          </cell>
          <cell r="T595">
            <v>42648</v>
          </cell>
          <cell r="U595" t="str">
            <v>OUT</v>
          </cell>
          <cell r="V595">
            <v>2016</v>
          </cell>
          <cell r="W595" t="str">
            <v>CABO FRIO</v>
          </cell>
          <cell r="X595" t="str">
            <v>NT-BR 010 R-1</v>
          </cell>
          <cell r="Y595" t="str">
            <v>MICRO</v>
          </cell>
          <cell r="Z595" t="str">
            <v>NÃO</v>
          </cell>
          <cell r="AA595" t="str">
            <v>BT - 3Ø</v>
          </cell>
          <cell r="AB595" t="str">
            <v>Residencial</v>
          </cell>
          <cell r="AC595" t="str">
            <v>ORDEM FINALIZADA</v>
          </cell>
          <cell r="AD595" t="str">
            <v>-22.851534</v>
          </cell>
          <cell r="AE595" t="str">
            <v>-42.177956</v>
          </cell>
          <cell r="AF595" t="str">
            <v>NÃO</v>
          </cell>
          <cell r="AH595" t="str">
            <v>AUTO</v>
          </cell>
          <cell r="AJ595" t="str">
            <v>27/10/2016</v>
          </cell>
          <cell r="AK595" t="str">
            <v>OUT</v>
          </cell>
          <cell r="AL595">
            <v>2016</v>
          </cell>
          <cell r="AM595" t="str">
            <v>CSI Automação</v>
          </cell>
          <cell r="AO595" t="str">
            <v>Renovigi - Risen 250Wp</v>
          </cell>
          <cell r="AP595" t="str">
            <v>B&amp;B Power - SF1600TL</v>
          </cell>
          <cell r="AQ595">
            <v>1</v>
          </cell>
          <cell r="AR595" t="str">
            <v/>
          </cell>
          <cell r="AS595">
            <v>38</v>
          </cell>
          <cell r="AT595" t="str">
            <v>ART</v>
          </cell>
          <cell r="AU595" t="str">
            <v>IGB01</v>
          </cell>
          <cell r="AV595" t="str">
            <v>AR40604</v>
          </cell>
          <cell r="AW595">
            <v>113</v>
          </cell>
          <cell r="AX595" t="str">
            <v>3# CU 35 mm² (CU 16-1 FIO)</v>
          </cell>
          <cell r="AY595">
            <v>0.47799999999999998</v>
          </cell>
          <cell r="BA595" t="str">
            <v>3# CA 2 AWG</v>
          </cell>
          <cell r="BB595">
            <v>11.66</v>
          </cell>
        </row>
        <row r="596">
          <cell r="B596" t="str">
            <v>A018120099</v>
          </cell>
          <cell r="C596">
            <v>4963110</v>
          </cell>
          <cell r="D596" t="str">
            <v>ALEXANDRE DA SILVA RAMOS</v>
          </cell>
          <cell r="E596">
            <v>30.74</v>
          </cell>
          <cell r="F596">
            <v>30.74</v>
          </cell>
          <cell r="G596">
            <v>42633</v>
          </cell>
          <cell r="H596" t="str">
            <v>SET</v>
          </cell>
          <cell r="I596">
            <v>2016</v>
          </cell>
          <cell r="J596">
            <v>42634</v>
          </cell>
          <cell r="K596">
            <v>42634</v>
          </cell>
          <cell r="L596" t="str">
            <v>SET</v>
          </cell>
          <cell r="M596">
            <v>2016</v>
          </cell>
          <cell r="N596" t="str">
            <v>-</v>
          </cell>
          <cell r="O596" t="str">
            <v>CONCLUÍDO</v>
          </cell>
          <cell r="P596">
            <v>14</v>
          </cell>
          <cell r="Q596">
            <v>14</v>
          </cell>
          <cell r="R596" t="str">
            <v>Olney</v>
          </cell>
          <cell r="S596" t="str">
            <v>APROVADO</v>
          </cell>
          <cell r="T596">
            <v>42648</v>
          </cell>
          <cell r="U596" t="str">
            <v>OUT</v>
          </cell>
          <cell r="V596">
            <v>2016</v>
          </cell>
          <cell r="W596" t="str">
            <v>MACAÉ</v>
          </cell>
          <cell r="X596" t="str">
            <v>NT-BR 010 R-1</v>
          </cell>
          <cell r="Y596" t="str">
            <v>MICRO</v>
          </cell>
          <cell r="Z596" t="str">
            <v>NÃO</v>
          </cell>
          <cell r="AA596" t="str">
            <v>BT - 3Ø</v>
          </cell>
          <cell r="AB596" t="str">
            <v>Rural</v>
          </cell>
          <cell r="AC596" t="str">
            <v>ORDEM FINALIZADA</v>
          </cell>
          <cell r="AD596" t="str">
            <v>-22.165636</v>
          </cell>
          <cell r="AE596" t="str">
            <v>-42.000102</v>
          </cell>
          <cell r="AF596" t="str">
            <v>SIM</v>
          </cell>
          <cell r="AG596">
            <v>42801</v>
          </cell>
          <cell r="AH596" t="str">
            <v>AUTO</v>
          </cell>
          <cell r="AJ596">
            <v>42802</v>
          </cell>
          <cell r="AK596" t="str">
            <v>MAR</v>
          </cell>
          <cell r="AL596">
            <v>2017</v>
          </cell>
          <cell r="AM596" t="str">
            <v>Joneson C de Azevedo</v>
          </cell>
          <cell r="AN596" t="str">
            <v>EXEMPLO</v>
          </cell>
          <cell r="AQ596">
            <v>1</v>
          </cell>
          <cell r="AR596" t="str">
            <v/>
          </cell>
          <cell r="AS596">
            <v>169</v>
          </cell>
          <cell r="AU596" t="str">
            <v>MBU02</v>
          </cell>
          <cell r="AV596" t="str">
            <v>M467163</v>
          </cell>
          <cell r="AW596">
            <v>5</v>
          </cell>
          <cell r="AX596" t="str">
            <v>3# BT SDE</v>
          </cell>
          <cell r="AY596">
            <v>2E-3</v>
          </cell>
          <cell r="BA596" t="str">
            <v>2# CAA 4 AWG</v>
          </cell>
          <cell r="BB596">
            <v>55.33</v>
          </cell>
        </row>
        <row r="597">
          <cell r="B597" t="str">
            <v>A018123204</v>
          </cell>
          <cell r="C597">
            <v>2961155</v>
          </cell>
          <cell r="D597" t="str">
            <v>MARCELO BAPTISTA RODRIGUES</v>
          </cell>
          <cell r="E597">
            <v>2.12</v>
          </cell>
          <cell r="F597" t="str">
            <v>0</v>
          </cell>
          <cell r="G597">
            <v>42633</v>
          </cell>
          <cell r="H597" t="str">
            <v>SET</v>
          </cell>
          <cell r="I597">
            <v>2016</v>
          </cell>
          <cell r="J597">
            <v>42634</v>
          </cell>
          <cell r="K597">
            <v>42634</v>
          </cell>
          <cell r="L597" t="str">
            <v>SET</v>
          </cell>
          <cell r="M597">
            <v>2016</v>
          </cell>
          <cell r="N597" t="str">
            <v>-</v>
          </cell>
          <cell r="O597" t="str">
            <v>CONCLUÍDO</v>
          </cell>
          <cell r="P597">
            <v>15</v>
          </cell>
          <cell r="Q597">
            <v>18</v>
          </cell>
          <cell r="R597" t="str">
            <v>Olney</v>
          </cell>
          <cell r="S597" t="str">
            <v>REPROVADO</v>
          </cell>
          <cell r="T597">
            <v>42649</v>
          </cell>
          <cell r="U597" t="str">
            <v>OUT</v>
          </cell>
          <cell r="V597">
            <v>2016</v>
          </cell>
          <cell r="W597" t="str">
            <v>CABO FRIO</v>
          </cell>
          <cell r="X597" t="str">
            <v>NT-BR 010 R-1</v>
          </cell>
          <cell r="Y597" t="str">
            <v>MICRO</v>
          </cell>
          <cell r="Z597" t="str">
            <v>NÃO</v>
          </cell>
          <cell r="AA597" t="str">
            <v>BT - 3Ø</v>
          </cell>
          <cell r="AB597" t="str">
            <v>Residencial</v>
          </cell>
          <cell r="AC597" t="str">
            <v>ORDEM FINALIZADA</v>
          </cell>
          <cell r="AD597" t="str">
            <v>-22.840604</v>
          </cell>
          <cell r="AE597" t="str">
            <v>-42.301032</v>
          </cell>
          <cell r="AF597" t="str">
            <v>NÃO</v>
          </cell>
          <cell r="AH597" t="str">
            <v>AUTO</v>
          </cell>
          <cell r="AJ597">
            <v>42681</v>
          </cell>
          <cell r="AK597" t="str">
            <v>NOV</v>
          </cell>
          <cell r="AL597">
            <v>2016</v>
          </cell>
          <cell r="AM597" t="str">
            <v>Hoger</v>
          </cell>
          <cell r="AO597" t="str">
            <v>SUN EDISON - SE F265</v>
          </cell>
          <cell r="AP597" t="str">
            <v>Fronius - Fronius Galvo 2,0</v>
          </cell>
          <cell r="AQ597">
            <v>1</v>
          </cell>
          <cell r="AR597" t="str">
            <v/>
          </cell>
          <cell r="AS597">
            <v>48</v>
          </cell>
          <cell r="AT597" t="str">
            <v>ART + Coordenadas Geográficas/PS</v>
          </cell>
          <cell r="AU597" t="str">
            <v>EAR01</v>
          </cell>
          <cell r="AV597" t="str">
            <v>AR62019</v>
          </cell>
          <cell r="AW597">
            <v>30</v>
          </cell>
          <cell r="AX597" t="str">
            <v>3# PR 1kV 3x50(50)mm²AL</v>
          </cell>
          <cell r="AY597">
            <v>1.113</v>
          </cell>
          <cell r="BA597" t="str">
            <v>3# CA 2 AWG</v>
          </cell>
          <cell r="BB597">
            <v>60.717894026967592</v>
          </cell>
        </row>
        <row r="598">
          <cell r="B598" t="str">
            <v>A018127910</v>
          </cell>
          <cell r="C598">
            <v>6310773</v>
          </cell>
          <cell r="D598" t="str">
            <v>ROMULO AUGUSTO MANTOVANI MARGOTTO</v>
          </cell>
          <cell r="E598">
            <v>1.56</v>
          </cell>
          <cell r="F598">
            <v>1.56</v>
          </cell>
          <cell r="G598">
            <v>42634</v>
          </cell>
          <cell r="H598" t="str">
            <v>SET</v>
          </cell>
          <cell r="I598">
            <v>2016</v>
          </cell>
          <cell r="J598">
            <v>42634</v>
          </cell>
          <cell r="K598">
            <v>42634</v>
          </cell>
          <cell r="L598" t="str">
            <v>SET</v>
          </cell>
          <cell r="M598">
            <v>2016</v>
          </cell>
          <cell r="N598" t="str">
            <v>-</v>
          </cell>
          <cell r="O598" t="str">
            <v>CONCLUÍDO</v>
          </cell>
          <cell r="P598">
            <v>15</v>
          </cell>
          <cell r="Q598">
            <v>15</v>
          </cell>
          <cell r="R598" t="str">
            <v>Olney</v>
          </cell>
          <cell r="S598" t="str">
            <v>APROVADO</v>
          </cell>
          <cell r="T598">
            <v>42649</v>
          </cell>
          <cell r="U598" t="str">
            <v>OUT</v>
          </cell>
          <cell r="V598">
            <v>2016</v>
          </cell>
          <cell r="W598" t="str">
            <v>MACAÉ</v>
          </cell>
          <cell r="X598" t="str">
            <v>NT-BR 010 R-1</v>
          </cell>
          <cell r="Y598" t="str">
            <v>MICRO</v>
          </cell>
          <cell r="Z598" t="str">
            <v>NÃO</v>
          </cell>
          <cell r="AA598" t="str">
            <v>BT - 2Ø</v>
          </cell>
          <cell r="AB598" t="str">
            <v>Comercial</v>
          </cell>
          <cell r="AC598" t="str">
            <v>ORDEM FINALIZADA</v>
          </cell>
          <cell r="AD598" t="str">
            <v>-22.405077</v>
          </cell>
          <cell r="AE598" t="str">
            <v>-41.802252</v>
          </cell>
          <cell r="AF598" t="str">
            <v>SIM</v>
          </cell>
          <cell r="AG598">
            <v>42783</v>
          </cell>
          <cell r="AH598" t="str">
            <v>AUTO</v>
          </cell>
          <cell r="AJ598">
            <v>42786</v>
          </cell>
          <cell r="AK598" t="str">
            <v>FEV</v>
          </cell>
          <cell r="AL598">
            <v>2017</v>
          </cell>
          <cell r="AM598" t="str">
            <v>Joneson C de Azevedo</v>
          </cell>
          <cell r="AQ598">
            <v>1</v>
          </cell>
          <cell r="AR598" t="str">
            <v/>
          </cell>
          <cell r="AS598">
            <v>152</v>
          </cell>
          <cell r="AU598" t="str">
            <v>IBS09</v>
          </cell>
          <cell r="AV598" t="str">
            <v>T26040</v>
          </cell>
          <cell r="AW598">
            <v>113</v>
          </cell>
          <cell r="AX598" t="str">
            <v>3# PR 1kV 3x95(50)mm²AL</v>
          </cell>
          <cell r="AY598">
            <v>0.30399999999999999</v>
          </cell>
          <cell r="BA598" t="str">
            <v>3# CU 35 mm²</v>
          </cell>
          <cell r="BB598">
            <v>2.2400000000000002</v>
          </cell>
        </row>
        <row r="599">
          <cell r="B599" t="str">
            <v>A018128611</v>
          </cell>
          <cell r="C599">
            <v>837283</v>
          </cell>
          <cell r="D599" t="str">
            <v>RAFAEL SILVA CORTES</v>
          </cell>
          <cell r="E599">
            <v>3.41</v>
          </cell>
          <cell r="F599" t="str">
            <v>0</v>
          </cell>
          <cell r="G599">
            <v>42634</v>
          </cell>
          <cell r="H599" t="str">
            <v>SET</v>
          </cell>
          <cell r="I599">
            <v>2016</v>
          </cell>
          <cell r="J599">
            <v>42636</v>
          </cell>
          <cell r="K599">
            <v>42636</v>
          </cell>
          <cell r="L599" t="str">
            <v>SET</v>
          </cell>
          <cell r="M599">
            <v>2016</v>
          </cell>
          <cell r="N599" t="str">
            <v>-</v>
          </cell>
          <cell r="O599" t="str">
            <v>CONCLUÍDO</v>
          </cell>
          <cell r="P599">
            <v>13</v>
          </cell>
          <cell r="Q599">
            <v>17</v>
          </cell>
          <cell r="R599" t="str">
            <v>Olney</v>
          </cell>
          <cell r="S599" t="str">
            <v>REPROVADO</v>
          </cell>
          <cell r="T599">
            <v>42649</v>
          </cell>
          <cell r="U599" t="str">
            <v>OUT</v>
          </cell>
          <cell r="V599">
            <v>2016</v>
          </cell>
          <cell r="W599" t="str">
            <v>CAMPOS</v>
          </cell>
          <cell r="X599" t="str">
            <v>NT-BR 010 R-1</v>
          </cell>
          <cell r="Y599" t="str">
            <v>MICRO</v>
          </cell>
          <cell r="Z599" t="str">
            <v>NÃO</v>
          </cell>
          <cell r="AA599" t="str">
            <v>BT - 3Ø</v>
          </cell>
          <cell r="AB599" t="str">
            <v>Residencial</v>
          </cell>
          <cell r="AC599" t="str">
            <v>ORDEM FINALIZADA</v>
          </cell>
          <cell r="AD599" t="str">
            <v>-21.753307</v>
          </cell>
          <cell r="AE599" t="str">
            <v>-41.334192</v>
          </cell>
          <cell r="AF599" t="str">
            <v>NÃO</v>
          </cell>
          <cell r="AH599" t="str">
            <v>AUTO</v>
          </cell>
          <cell r="AJ599" t="str">
            <v>28/10/2016</v>
          </cell>
          <cell r="AK599" t="str">
            <v>OUT</v>
          </cell>
          <cell r="AL599">
            <v>2016</v>
          </cell>
          <cell r="AM599" t="str">
            <v>BlueSol</v>
          </cell>
          <cell r="AO599" t="str">
            <v>Trina Solar - TSM-310W PC14</v>
          </cell>
          <cell r="AP599" t="str">
            <v>Fronius - Galvo 3.0-1</v>
          </cell>
          <cell r="AQ599">
            <v>1</v>
          </cell>
          <cell r="AR599" t="str">
            <v/>
          </cell>
          <cell r="AS599">
            <v>37</v>
          </cell>
          <cell r="AT599" t="str">
            <v>Formulário de SA + Representante Legal</v>
          </cell>
          <cell r="AU599" t="str">
            <v>DIC09</v>
          </cell>
          <cell r="AV599" t="str">
            <v>T14792</v>
          </cell>
          <cell r="AW599">
            <v>75</v>
          </cell>
          <cell r="AX599" t="str">
            <v>3# PR 1kV 3x50(50)mm²AL</v>
          </cell>
          <cell r="AY599">
            <v>0.71210000000000007</v>
          </cell>
          <cell r="BA599" t="str">
            <v>3# CA 336,4 MCM</v>
          </cell>
          <cell r="BB599">
            <v>3.2907632074851878</v>
          </cell>
        </row>
        <row r="600">
          <cell r="B600" t="str">
            <v>A018148702</v>
          </cell>
          <cell r="C600">
            <v>5805973</v>
          </cell>
          <cell r="D600" t="str">
            <v>RAPHAEL TORNO DE AZEREDO LOPES</v>
          </cell>
          <cell r="E600">
            <v>4.96</v>
          </cell>
          <cell r="F600">
            <v>4.96</v>
          </cell>
          <cell r="G600">
            <v>42635</v>
          </cell>
          <cell r="H600" t="str">
            <v>SET</v>
          </cell>
          <cell r="I600">
            <v>2016</v>
          </cell>
          <cell r="J600">
            <v>42636</v>
          </cell>
          <cell r="K600">
            <v>42636</v>
          </cell>
          <cell r="L600" t="str">
            <v>SET</v>
          </cell>
          <cell r="M600">
            <v>2016</v>
          </cell>
          <cell r="N600" t="str">
            <v>-</v>
          </cell>
          <cell r="O600" t="str">
            <v>CONCLUÍDO</v>
          </cell>
          <cell r="P600">
            <v>13</v>
          </cell>
          <cell r="Q600">
            <v>13</v>
          </cell>
          <cell r="R600" t="str">
            <v>Olney</v>
          </cell>
          <cell r="S600" t="str">
            <v>APROVADO</v>
          </cell>
          <cell r="T600">
            <v>42649</v>
          </cell>
          <cell r="U600" t="str">
            <v>OUT</v>
          </cell>
          <cell r="V600">
            <v>2016</v>
          </cell>
          <cell r="W600" t="str">
            <v>CAMPOS</v>
          </cell>
          <cell r="X600" t="str">
            <v>NT-BR 010 R-1</v>
          </cell>
          <cell r="Y600" t="str">
            <v>MICRO</v>
          </cell>
          <cell r="Z600" t="str">
            <v>NÃO</v>
          </cell>
          <cell r="AA600" t="str">
            <v>BT - 3Ø</v>
          </cell>
          <cell r="AB600" t="str">
            <v>Residencial</v>
          </cell>
          <cell r="AC600" t="str">
            <v>ORDEM FINALIZADA</v>
          </cell>
          <cell r="AD600" t="str">
            <v>-21.755881</v>
          </cell>
          <cell r="AE600" t="str">
            <v>-41.356896</v>
          </cell>
          <cell r="AF600" t="str">
            <v>SIM</v>
          </cell>
          <cell r="AG600">
            <v>42670</v>
          </cell>
          <cell r="AH600" t="str">
            <v>AUTO</v>
          </cell>
          <cell r="AJ600" t="str">
            <v>28/10/2016</v>
          </cell>
          <cell r="AK600" t="str">
            <v>OUT</v>
          </cell>
          <cell r="AL600">
            <v>2016</v>
          </cell>
          <cell r="AM600" t="str">
            <v>BlueSol</v>
          </cell>
          <cell r="AO600" t="str">
            <v>Trina Solar - TSM-310W PC14</v>
          </cell>
          <cell r="AP600" t="str">
            <v>Fronius - Primo 6.0-1</v>
          </cell>
          <cell r="AQ600">
            <v>1</v>
          </cell>
          <cell r="AR600" t="str">
            <v/>
          </cell>
          <cell r="AS600">
            <v>36</v>
          </cell>
          <cell r="AU600" t="str">
            <v>MOB01</v>
          </cell>
          <cell r="AV600" t="str">
            <v>C360439</v>
          </cell>
          <cell r="AW600">
            <v>30</v>
          </cell>
          <cell r="AX600" t="str">
            <v>3# PR 1kV 3x95(50)mm²AL</v>
          </cell>
          <cell r="AY600">
            <v>0.29810000000000003</v>
          </cell>
          <cell r="BA600" t="str">
            <v>1# CAA 4 AWG</v>
          </cell>
          <cell r="BB600">
            <v>3.18</v>
          </cell>
        </row>
        <row r="601">
          <cell r="B601" t="str">
            <v>A017897269</v>
          </cell>
          <cell r="C601">
            <v>2317684</v>
          </cell>
          <cell r="D601" t="str">
            <v>MAURICIO LOFIEGO FAJARD</v>
          </cell>
          <cell r="E601">
            <v>15.9</v>
          </cell>
          <cell r="F601" t="str">
            <v>0</v>
          </cell>
          <cell r="G601">
            <v>42605</v>
          </cell>
          <cell r="H601" t="str">
            <v>AGO</v>
          </cell>
          <cell r="I601">
            <v>2016</v>
          </cell>
          <cell r="J601">
            <v>42640</v>
          </cell>
          <cell r="K601">
            <v>42640</v>
          </cell>
          <cell r="L601" t="str">
            <v>SET</v>
          </cell>
          <cell r="M601">
            <v>2016</v>
          </cell>
          <cell r="N601" t="str">
            <v>-</v>
          </cell>
          <cell r="O601" t="str">
            <v>VISTORIA</v>
          </cell>
          <cell r="P601">
            <v>2</v>
          </cell>
          <cell r="Q601">
            <v>20</v>
          </cell>
          <cell r="R601" t="str">
            <v>Olney</v>
          </cell>
          <cell r="S601" t="str">
            <v>REPROVADO</v>
          </cell>
          <cell r="T601">
            <v>42642</v>
          </cell>
          <cell r="U601" t="str">
            <v>SET</v>
          </cell>
          <cell r="V601">
            <v>2016</v>
          </cell>
          <cell r="W601" t="str">
            <v>NITERÓI</v>
          </cell>
          <cell r="X601" t="str">
            <v>NT-BR 010 R-1</v>
          </cell>
          <cell r="Y601" t="str">
            <v>MICRO</v>
          </cell>
          <cell r="Z601" t="str">
            <v>NÃO</v>
          </cell>
          <cell r="AA601" t="str">
            <v>BT - 3Ø</v>
          </cell>
          <cell r="AB601" t="str">
            <v>Residencial</v>
          </cell>
          <cell r="AC601" t="str">
            <v>ORDEM SUSPENSA</v>
          </cell>
          <cell r="AD601" t="str">
            <v>-22.914521</v>
          </cell>
          <cell r="AE601" t="str">
            <v>-43.101368</v>
          </cell>
          <cell r="AF601" t="str">
            <v>NÃO</v>
          </cell>
          <cell r="AH601" t="str">
            <v>AUTO</v>
          </cell>
          <cell r="AK601" t="str">
            <v>-</v>
          </cell>
          <cell r="AL601" t="str">
            <v>-</v>
          </cell>
          <cell r="AM601" t="str">
            <v>ML Comércios e Serviços LTDA</v>
          </cell>
          <cell r="AQ601">
            <v>2</v>
          </cell>
          <cell r="AR601" t="str">
            <v/>
          </cell>
          <cell r="AS601" t="str">
            <v>-</v>
          </cell>
          <cell r="AT601" t="str">
            <v>ART</v>
          </cell>
          <cell r="AU601" t="str">
            <v>ICA01</v>
          </cell>
          <cell r="AV601" t="str">
            <v>NI32389</v>
          </cell>
          <cell r="AW601">
            <v>113</v>
          </cell>
          <cell r="AX601" t="str">
            <v>3# PR 1kV 3x95(50)mm²AL</v>
          </cell>
          <cell r="AY601">
            <v>0.43010000000000004</v>
          </cell>
          <cell r="BA601" t="str">
            <v>3# COMP 336,4 (CORD-ACO 9.5 mm)</v>
          </cell>
          <cell r="BB601">
            <v>4.91</v>
          </cell>
        </row>
        <row r="602">
          <cell r="B602" t="str">
            <v>A017219585</v>
          </cell>
          <cell r="C602">
            <v>6309264</v>
          </cell>
          <cell r="D602" t="str">
            <v>RICARDO XAVIER DE ARAUJO FEIO</v>
          </cell>
          <cell r="E602">
            <v>10.8</v>
          </cell>
          <cell r="F602" t="str">
            <v>0</v>
          </cell>
          <cell r="G602">
            <v>42514</v>
          </cell>
          <cell r="H602" t="str">
            <v>MAI</v>
          </cell>
          <cell r="I602">
            <v>2016</v>
          </cell>
          <cell r="J602">
            <v>42640</v>
          </cell>
          <cell r="K602">
            <v>42640</v>
          </cell>
          <cell r="L602" t="str">
            <v>SET</v>
          </cell>
          <cell r="M602">
            <v>2016</v>
          </cell>
          <cell r="N602" t="str">
            <v>-</v>
          </cell>
          <cell r="O602" t="str">
            <v>CONCLUÍDO</v>
          </cell>
          <cell r="P602">
            <v>6</v>
          </cell>
          <cell r="Q602">
            <v>15</v>
          </cell>
          <cell r="R602" t="str">
            <v>Olney</v>
          </cell>
          <cell r="S602" t="str">
            <v>REPROVADO</v>
          </cell>
          <cell r="T602">
            <v>42646</v>
          </cell>
          <cell r="U602" t="str">
            <v>OUT</v>
          </cell>
          <cell r="V602">
            <v>2016</v>
          </cell>
          <cell r="W602" t="str">
            <v>PETRÓPOLIS</v>
          </cell>
          <cell r="X602" t="str">
            <v>NT-BR 010 R-1</v>
          </cell>
          <cell r="Y602" t="str">
            <v>MICRO</v>
          </cell>
          <cell r="Z602" t="str">
            <v>NÃO</v>
          </cell>
          <cell r="AA602" t="str">
            <v>BT - 3Ø</v>
          </cell>
          <cell r="AB602" t="str">
            <v>Residencial</v>
          </cell>
          <cell r="AC602" t="str">
            <v>ORDEM FINALIZADA</v>
          </cell>
          <cell r="AD602" t="str">
            <v>-22.327751</v>
          </cell>
          <cell r="AE602" t="str">
            <v>-43.185358</v>
          </cell>
          <cell r="AF602" t="str">
            <v>NÃO</v>
          </cell>
          <cell r="AH602" t="str">
            <v>AUTO REM</v>
          </cell>
          <cell r="AI602" t="str">
            <v>6491904 - 100%</v>
          </cell>
          <cell r="AJ602" t="str">
            <v>24/10/2016</v>
          </cell>
          <cell r="AK602" t="str">
            <v>OUT</v>
          </cell>
          <cell r="AL602">
            <v>2016</v>
          </cell>
          <cell r="AM602" t="str">
            <v>First Energy</v>
          </cell>
          <cell r="AN602" t="str">
            <v>EXEMPLO</v>
          </cell>
          <cell r="AO602" t="str">
            <v>SunEdison - P270NPB-A4</v>
          </cell>
          <cell r="AP602" t="str">
            <v>Solis - Primo 5.0 - 1</v>
          </cell>
          <cell r="AQ602">
            <v>2</v>
          </cell>
          <cell r="AR602" t="str">
            <v/>
          </cell>
          <cell r="AS602">
            <v>153</v>
          </cell>
          <cell r="AT602" t="str">
            <v>Representante Legal</v>
          </cell>
          <cell r="AU602" t="str">
            <v>ITP04</v>
          </cell>
          <cell r="AV602" t="str">
            <v>P869985</v>
          </cell>
          <cell r="AW602">
            <v>30</v>
          </cell>
          <cell r="AX602" t="str">
            <v>3# BT SDE</v>
          </cell>
          <cell r="AY602">
            <v>1.1000000000000001E-3</v>
          </cell>
          <cell r="BA602" t="str">
            <v>3# CA 2 AWG (CA 2 AWG)</v>
          </cell>
          <cell r="BB602">
            <v>92.93</v>
          </cell>
        </row>
        <row r="603">
          <cell r="B603" t="str">
            <v>A018155572</v>
          </cell>
          <cell r="C603">
            <v>5974783</v>
          </cell>
          <cell r="D603" t="str">
            <v>R SERAFIN RESTAURANTE ME</v>
          </cell>
          <cell r="E603">
            <v>15</v>
          </cell>
          <cell r="F603">
            <v>15</v>
          </cell>
          <cell r="G603">
            <v>42636</v>
          </cell>
          <cell r="H603" t="str">
            <v>SET</v>
          </cell>
          <cell r="I603">
            <v>2016</v>
          </cell>
          <cell r="J603">
            <v>42640</v>
          </cell>
          <cell r="K603">
            <v>42640</v>
          </cell>
          <cell r="L603" t="str">
            <v>SET</v>
          </cell>
          <cell r="M603">
            <v>2016</v>
          </cell>
          <cell r="N603" t="str">
            <v>-</v>
          </cell>
          <cell r="O603" t="str">
            <v>VISTORIA</v>
          </cell>
          <cell r="P603">
            <v>10</v>
          </cell>
          <cell r="Q603">
            <v>10</v>
          </cell>
          <cell r="R603" t="str">
            <v>Olney</v>
          </cell>
          <cell r="S603" t="str">
            <v>APROVADO</v>
          </cell>
          <cell r="T603">
            <v>42650</v>
          </cell>
          <cell r="U603" t="str">
            <v>OUT</v>
          </cell>
          <cell r="V603">
            <v>2016</v>
          </cell>
          <cell r="W603" t="str">
            <v>CABO FRIO</v>
          </cell>
          <cell r="X603" t="str">
            <v>NT-BR 010 R-1</v>
          </cell>
          <cell r="Y603" t="str">
            <v>MICRO</v>
          </cell>
          <cell r="Z603" t="str">
            <v>NÃO</v>
          </cell>
          <cell r="AA603" t="str">
            <v>BT - 2Ø</v>
          </cell>
          <cell r="AB603" t="str">
            <v>Comercial</v>
          </cell>
          <cell r="AC603" t="str">
            <v>ORDEM SUSPENSA</v>
          </cell>
          <cell r="AD603" t="str">
            <v>-22.870388</v>
          </cell>
          <cell r="AE603" t="str">
            <v>-42.267361</v>
          </cell>
          <cell r="AF603" t="str">
            <v>NÃO</v>
          </cell>
          <cell r="AG603" t="str">
            <v/>
          </cell>
          <cell r="AH603" t="str">
            <v>AUTO</v>
          </cell>
          <cell r="AK603" t="str">
            <v>-</v>
          </cell>
          <cell r="AL603" t="str">
            <v>-</v>
          </cell>
          <cell r="AM603" t="str">
            <v>Brasil Solair</v>
          </cell>
          <cell r="AQ603">
            <v>1</v>
          </cell>
          <cell r="AR603" t="str">
            <v>CANC VISTORIA</v>
          </cell>
          <cell r="AS603" t="str">
            <v>-</v>
          </cell>
          <cell r="AU603" t="str">
            <v>EAR06</v>
          </cell>
          <cell r="AV603" t="str">
            <v>AR40272</v>
          </cell>
          <cell r="AW603">
            <v>113</v>
          </cell>
          <cell r="AX603" t="str">
            <v>3# CA 2 AWG (CA 2 AWG)</v>
          </cell>
          <cell r="AY603">
            <v>0.68010000000000004</v>
          </cell>
          <cell r="BA603" t="str">
            <v>3# CA 2 AWG</v>
          </cell>
          <cell r="BB603">
            <v>22.689579189208686</v>
          </cell>
        </row>
        <row r="604">
          <cell r="B604" t="str">
            <v>A017901406</v>
          </cell>
          <cell r="C604">
            <v>6415097</v>
          </cell>
          <cell r="D604" t="str">
            <v>AGNALDO APARECIDO DOS SANTOS</v>
          </cell>
          <cell r="E604">
            <v>6</v>
          </cell>
          <cell r="F604">
            <v>6</v>
          </cell>
          <cell r="G604">
            <v>42605</v>
          </cell>
          <cell r="H604" t="str">
            <v>AGO</v>
          </cell>
          <cell r="I604">
            <v>2016</v>
          </cell>
          <cell r="J604">
            <v>42641</v>
          </cell>
          <cell r="K604">
            <v>42641</v>
          </cell>
          <cell r="L604" t="str">
            <v>SET</v>
          </cell>
          <cell r="M604">
            <v>2016</v>
          </cell>
          <cell r="N604" t="str">
            <v>-</v>
          </cell>
          <cell r="O604" t="str">
            <v>CONCLUÍDO</v>
          </cell>
          <cell r="P604">
            <v>1</v>
          </cell>
          <cell r="Q604">
            <v>19</v>
          </cell>
          <cell r="R604" t="str">
            <v>Olney</v>
          </cell>
          <cell r="S604" t="str">
            <v>APROVADO</v>
          </cell>
          <cell r="T604">
            <v>42642</v>
          </cell>
          <cell r="U604" t="str">
            <v>SET</v>
          </cell>
          <cell r="V604">
            <v>2016</v>
          </cell>
          <cell r="W604" t="str">
            <v>ANGRA</v>
          </cell>
          <cell r="X604" t="str">
            <v>NT-BR 010 R-1</v>
          </cell>
          <cell r="Y604" t="str">
            <v>MICRO</v>
          </cell>
          <cell r="Z604" t="str">
            <v>NÃO</v>
          </cell>
          <cell r="AA604" t="str">
            <v>BT - 3Ø</v>
          </cell>
          <cell r="AB604" t="str">
            <v>Residencial</v>
          </cell>
          <cell r="AC604" t="str">
            <v>ORDEM FINALIZADA</v>
          </cell>
          <cell r="AD604" t="str">
            <v>-22.922429</v>
          </cell>
          <cell r="AE604" t="str">
            <v>-43.907058</v>
          </cell>
          <cell r="AF604" t="str">
            <v>SIM</v>
          </cell>
          <cell r="AG604">
            <v>42605</v>
          </cell>
          <cell r="AH604" t="str">
            <v>AUTO</v>
          </cell>
          <cell r="AJ604">
            <v>42767</v>
          </cell>
          <cell r="AK604" t="str">
            <v>FEV</v>
          </cell>
          <cell r="AL604">
            <v>2017</v>
          </cell>
          <cell r="AM604" t="str">
            <v>Ponto Engenharia</v>
          </cell>
          <cell r="AQ604">
            <v>3</v>
          </cell>
          <cell r="AR604" t="str">
            <v/>
          </cell>
          <cell r="AS604">
            <v>162</v>
          </cell>
          <cell r="AU604" t="str">
            <v>MUR02</v>
          </cell>
          <cell r="AV604" t="str">
            <v>AN78696</v>
          </cell>
          <cell r="AW604">
            <v>45</v>
          </cell>
          <cell r="AX604" t="str">
            <v>3# PR 1kV 3x50(50)mm²AL</v>
          </cell>
          <cell r="AY604">
            <v>0.40910000000000002</v>
          </cell>
          <cell r="BA604" t="str">
            <v>3# PR 15kV 3x35(50)mm²AL</v>
          </cell>
          <cell r="BB604">
            <v>27.2</v>
          </cell>
        </row>
        <row r="605">
          <cell r="B605" t="str">
            <v>A017713744</v>
          </cell>
          <cell r="C605">
            <v>6298897</v>
          </cell>
          <cell r="D605" t="str">
            <v>TOMAZ DE AQUINO DIEZ ARANTES</v>
          </cell>
          <cell r="E605">
            <v>2</v>
          </cell>
          <cell r="F605">
            <v>2</v>
          </cell>
          <cell r="G605">
            <v>42580</v>
          </cell>
          <cell r="H605" t="str">
            <v>JUL</v>
          </cell>
          <cell r="I605">
            <v>2016</v>
          </cell>
          <cell r="J605">
            <v>42641</v>
          </cell>
          <cell r="K605">
            <v>42641</v>
          </cell>
          <cell r="L605" t="str">
            <v>SET</v>
          </cell>
          <cell r="M605">
            <v>2016</v>
          </cell>
          <cell r="N605" t="str">
            <v>-</v>
          </cell>
          <cell r="O605" t="str">
            <v>CONCLUÍDO</v>
          </cell>
          <cell r="P605">
            <v>2</v>
          </cell>
          <cell r="Q605">
            <v>17</v>
          </cell>
          <cell r="R605" t="str">
            <v>Olney</v>
          </cell>
          <cell r="S605" t="str">
            <v>APROVADO</v>
          </cell>
          <cell r="T605">
            <v>42643</v>
          </cell>
          <cell r="U605" t="str">
            <v>SET</v>
          </cell>
          <cell r="V605">
            <v>2016</v>
          </cell>
          <cell r="W605" t="str">
            <v>TERESÓPOLIS</v>
          </cell>
          <cell r="X605" t="str">
            <v>NT-BR 010 R-1</v>
          </cell>
          <cell r="Y605" t="str">
            <v>MICRO</v>
          </cell>
          <cell r="Z605" t="str">
            <v>NÃO</v>
          </cell>
          <cell r="AA605" t="str">
            <v>BT - 3Ø</v>
          </cell>
          <cell r="AB605" t="str">
            <v>Residencial</v>
          </cell>
          <cell r="AC605" t="str">
            <v>ORDEM FINALIZADA</v>
          </cell>
          <cell r="AD605" t="str">
            <v>-22.398972</v>
          </cell>
          <cell r="AE605" t="str">
            <v>-42.983541</v>
          </cell>
          <cell r="AF605" t="str">
            <v>SIM</v>
          </cell>
          <cell r="AG605">
            <v>42580</v>
          </cell>
          <cell r="AH605" t="str">
            <v>AUTO</v>
          </cell>
          <cell r="AJ605">
            <v>42709</v>
          </cell>
          <cell r="AK605" t="str">
            <v>DEZ</v>
          </cell>
          <cell r="AL605">
            <v>2016</v>
          </cell>
          <cell r="AM605" t="str">
            <v>CSI Automação</v>
          </cell>
          <cell r="AO605" t="str">
            <v>Renovigi - risen250wp</v>
          </cell>
          <cell r="AP605" t="str">
            <v>B&amp;B - SF3000TL</v>
          </cell>
          <cell r="AQ605">
            <v>2</v>
          </cell>
          <cell r="AR605" t="str">
            <v/>
          </cell>
          <cell r="AS605">
            <v>129</v>
          </cell>
          <cell r="AU605" t="str">
            <v>TRB03</v>
          </cell>
          <cell r="AV605" t="str">
            <v>TE60915</v>
          </cell>
          <cell r="AW605">
            <v>30</v>
          </cell>
          <cell r="AX605" t="str">
            <v>3# CU 16-1 FIO (CU 35 mm²)</v>
          </cell>
          <cell r="AY605">
            <v>0.86009999999999998</v>
          </cell>
          <cell r="BA605" t="str">
            <v>3# CA 4 AWG</v>
          </cell>
          <cell r="BB605">
            <v>20.21745774609121</v>
          </cell>
        </row>
        <row r="606">
          <cell r="B606" t="str">
            <v>A017787224</v>
          </cell>
          <cell r="C606">
            <v>6036761</v>
          </cell>
          <cell r="D606" t="str">
            <v>MICHELLI CORREA DE SOUZA MOREIRA</v>
          </cell>
          <cell r="E606">
            <v>1.56</v>
          </cell>
          <cell r="F606">
            <v>1.56</v>
          </cell>
          <cell r="G606">
            <v>42591</v>
          </cell>
          <cell r="H606" t="str">
            <v>AGO</v>
          </cell>
          <cell r="I606">
            <v>2016</v>
          </cell>
          <cell r="J606">
            <v>42643</v>
          </cell>
          <cell r="K606">
            <v>42643</v>
          </cell>
          <cell r="L606" t="str">
            <v>SET</v>
          </cell>
          <cell r="M606">
            <v>2016</v>
          </cell>
          <cell r="N606" t="str">
            <v>-</v>
          </cell>
          <cell r="O606" t="str">
            <v>CONCLUÍDO</v>
          </cell>
          <cell r="P606">
            <v>3</v>
          </cell>
          <cell r="Q606">
            <v>20</v>
          </cell>
          <cell r="R606" t="str">
            <v>Olney</v>
          </cell>
          <cell r="S606" t="str">
            <v>APROVADO</v>
          </cell>
          <cell r="T606">
            <v>42646</v>
          </cell>
          <cell r="U606" t="str">
            <v>OUT</v>
          </cell>
          <cell r="V606">
            <v>2016</v>
          </cell>
          <cell r="W606" t="str">
            <v>CABO FRIO</v>
          </cell>
          <cell r="X606" t="str">
            <v>NT-BR 010 R-1</v>
          </cell>
          <cell r="Y606" t="str">
            <v>MICRO</v>
          </cell>
          <cell r="Z606" t="str">
            <v>NÃO</v>
          </cell>
          <cell r="AA606" t="str">
            <v>BT - 2Ø</v>
          </cell>
          <cell r="AB606" t="str">
            <v>Residencial</v>
          </cell>
          <cell r="AC606" t="str">
            <v>ORDEM FINALIZADA</v>
          </cell>
          <cell r="AD606" t="str">
            <v>-22.868601</v>
          </cell>
          <cell r="AE606" t="str">
            <v>-42.342474</v>
          </cell>
          <cell r="AF606" t="str">
            <v>SIM</v>
          </cell>
          <cell r="AG606">
            <v>42695</v>
          </cell>
          <cell r="AH606" t="str">
            <v>AUTO</v>
          </cell>
          <cell r="AJ606">
            <v>42697</v>
          </cell>
          <cell r="AK606" t="str">
            <v>NOV</v>
          </cell>
          <cell r="AL606">
            <v>2016</v>
          </cell>
          <cell r="AM606" t="str">
            <v>Rodrigo L Moreira</v>
          </cell>
          <cell r="AO606" t="str">
            <v>Canadian Solar - CS6P-260P</v>
          </cell>
          <cell r="AP606" t="str">
            <v>PHB - PHB 1500-SS</v>
          </cell>
          <cell r="AQ606">
            <v>3</v>
          </cell>
          <cell r="AR606" t="str">
            <v/>
          </cell>
          <cell r="AS606">
            <v>106</v>
          </cell>
          <cell r="AU606" t="str">
            <v>ARA01</v>
          </cell>
          <cell r="AV606" t="str">
            <v>AR40366</v>
          </cell>
          <cell r="AW606">
            <v>75</v>
          </cell>
          <cell r="AX606" t="str">
            <v>3# CU 70 mm² (CU 35 mm²)</v>
          </cell>
          <cell r="AY606">
            <v>0.30110000000000003</v>
          </cell>
          <cell r="BA606" t="str">
            <v>1# AAAC 50 mm²</v>
          </cell>
          <cell r="BB606">
            <v>18.149999999999999</v>
          </cell>
        </row>
        <row r="607">
          <cell r="B607" t="str">
            <v>A018193728</v>
          </cell>
          <cell r="C607">
            <v>2631492</v>
          </cell>
          <cell r="D607" t="str">
            <v>LUTERCIO DE FARIA</v>
          </cell>
          <cell r="E607">
            <v>3.18</v>
          </cell>
          <cell r="F607">
            <v>3.18</v>
          </cell>
          <cell r="G607">
            <v>42641</v>
          </cell>
          <cell r="H607" t="str">
            <v>SET</v>
          </cell>
          <cell r="I607">
            <v>2016</v>
          </cell>
          <cell r="J607">
            <v>42643</v>
          </cell>
          <cell r="K607">
            <v>42643</v>
          </cell>
          <cell r="L607" t="str">
            <v>SET</v>
          </cell>
          <cell r="M607">
            <v>2016</v>
          </cell>
          <cell r="N607" t="str">
            <v>-</v>
          </cell>
          <cell r="O607" t="str">
            <v>CONCLUÍDO</v>
          </cell>
          <cell r="P607">
            <v>7</v>
          </cell>
          <cell r="Q607">
            <v>7</v>
          </cell>
          <cell r="R607" t="str">
            <v>Olney</v>
          </cell>
          <cell r="S607" t="str">
            <v>APROVADO</v>
          </cell>
          <cell r="T607">
            <v>42650</v>
          </cell>
          <cell r="U607" t="str">
            <v>OUT</v>
          </cell>
          <cell r="V607">
            <v>2016</v>
          </cell>
          <cell r="W607" t="str">
            <v>ITAPERUNA</v>
          </cell>
          <cell r="X607" t="str">
            <v>NT-BR 010 R-1</v>
          </cell>
          <cell r="Y607" t="str">
            <v>MICRO</v>
          </cell>
          <cell r="Z607" t="str">
            <v>NÃO</v>
          </cell>
          <cell r="AA607" t="str">
            <v>BT - 3Ø</v>
          </cell>
          <cell r="AB607" t="str">
            <v>Residencial</v>
          </cell>
          <cell r="AC607" t="str">
            <v>ORDEM FINALIZADA</v>
          </cell>
          <cell r="AD607" t="str">
            <v>-21.203181</v>
          </cell>
          <cell r="AE607" t="str">
            <v>-41.902062</v>
          </cell>
          <cell r="AF607" t="str">
            <v>SIM</v>
          </cell>
          <cell r="AG607">
            <v>42683</v>
          </cell>
          <cell r="AH607" t="str">
            <v>AUTO</v>
          </cell>
          <cell r="AJ607">
            <v>42684</v>
          </cell>
          <cell r="AK607" t="str">
            <v>NOV</v>
          </cell>
          <cell r="AL607">
            <v>2016</v>
          </cell>
          <cell r="AM607" t="str">
            <v>Gabriel F D de Oliveira</v>
          </cell>
          <cell r="AO607" t="str">
            <v>Canadian Solar - CS6P-265P</v>
          </cell>
          <cell r="AP607" t="str">
            <v>PHB - PHB3000-SS</v>
          </cell>
          <cell r="AQ607">
            <v>1</v>
          </cell>
          <cell r="AR607" t="str">
            <v/>
          </cell>
          <cell r="AS607">
            <v>43</v>
          </cell>
          <cell r="AU607" t="str">
            <v>ITR06</v>
          </cell>
          <cell r="AV607" t="str">
            <v>IT10717</v>
          </cell>
          <cell r="AW607">
            <v>75</v>
          </cell>
          <cell r="AX607" t="str">
            <v>3# CA 1/0 AWG (CA 2 AWG)</v>
          </cell>
          <cell r="AY607">
            <v>0.35810000000000003</v>
          </cell>
          <cell r="BA607" t="str">
            <v>3# CA 2 AWG</v>
          </cell>
          <cell r="BB607">
            <v>5.92</v>
          </cell>
        </row>
        <row r="608">
          <cell r="B608" t="str">
            <v>A018190823</v>
          </cell>
          <cell r="C608">
            <v>3212956</v>
          </cell>
          <cell r="D608" t="str">
            <v>SOLEMYR MARIA IENDRICK SOUTO</v>
          </cell>
          <cell r="E608">
            <v>2.34</v>
          </cell>
          <cell r="F608">
            <v>2.34</v>
          </cell>
          <cell r="G608">
            <v>42641</v>
          </cell>
          <cell r="H608" t="str">
            <v>SET</v>
          </cell>
          <cell r="I608">
            <v>2016</v>
          </cell>
          <cell r="J608">
            <v>42643</v>
          </cell>
          <cell r="K608">
            <v>42643</v>
          </cell>
          <cell r="L608" t="str">
            <v>SET</v>
          </cell>
          <cell r="M608">
            <v>2016</v>
          </cell>
          <cell r="N608" t="str">
            <v>-</v>
          </cell>
          <cell r="O608" t="str">
            <v>CONCLUÍDO</v>
          </cell>
          <cell r="P608">
            <v>7</v>
          </cell>
          <cell r="Q608">
            <v>7</v>
          </cell>
          <cell r="R608" t="str">
            <v>Olney</v>
          </cell>
          <cell r="S608" t="str">
            <v>APROVADO</v>
          </cell>
          <cell r="T608">
            <v>42650</v>
          </cell>
          <cell r="U608" t="str">
            <v>OUT</v>
          </cell>
          <cell r="V608">
            <v>2016</v>
          </cell>
          <cell r="W608" t="str">
            <v>CABO FRIO</v>
          </cell>
          <cell r="X608" t="str">
            <v>NT-BR 010 R-1</v>
          </cell>
          <cell r="Y608" t="str">
            <v>MICRO</v>
          </cell>
          <cell r="Z608" t="str">
            <v>NÃO</v>
          </cell>
          <cell r="AA608" t="str">
            <v>BT - 3Ø</v>
          </cell>
          <cell r="AB608" t="str">
            <v>Residencial</v>
          </cell>
          <cell r="AC608" t="str">
            <v>ORDEM FINALIZADA</v>
          </cell>
          <cell r="AD608" t="str">
            <v>-22.876644</v>
          </cell>
          <cell r="AE608" t="str">
            <v>-42.311981</v>
          </cell>
          <cell r="AF608" t="str">
            <v>SIM</v>
          </cell>
          <cell r="AG608">
            <v>42695</v>
          </cell>
          <cell r="AH608" t="str">
            <v>AUTO</v>
          </cell>
          <cell r="AJ608">
            <v>42697</v>
          </cell>
          <cell r="AK608" t="str">
            <v>NOV</v>
          </cell>
          <cell r="AL608">
            <v>2016</v>
          </cell>
          <cell r="AM608" t="str">
            <v>Krasner Technologies</v>
          </cell>
          <cell r="AO608" t="str">
            <v>Canadian Solar - CS6P-260P</v>
          </cell>
          <cell r="AP608" t="str">
            <v>SERRANA - BLANK 5000 26Z</v>
          </cell>
          <cell r="AQ608">
            <v>1</v>
          </cell>
          <cell r="AR608" t="str">
            <v/>
          </cell>
          <cell r="AS608">
            <v>56</v>
          </cell>
          <cell r="AU608" t="str">
            <v>EAR05</v>
          </cell>
          <cell r="AV608" t="str">
            <v>AR60518</v>
          </cell>
          <cell r="AW608">
            <v>45</v>
          </cell>
          <cell r="AX608" t="str">
            <v>3# PR 1kV 3x150(70)mm²AL</v>
          </cell>
          <cell r="AY608">
            <v>0.5101</v>
          </cell>
          <cell r="BA608" t="str">
            <v>3# CU 16-1 FIO (CU 16-1 FIO)</v>
          </cell>
          <cell r="BB608">
            <v>5.5354023617631229</v>
          </cell>
        </row>
        <row r="609">
          <cell r="B609" t="str">
            <v>A018199344</v>
          </cell>
          <cell r="C609">
            <v>6296403</v>
          </cell>
          <cell r="D609" t="str">
            <v>CARLOS HENRIQUE DA CUNHA VIANA</v>
          </cell>
          <cell r="E609">
            <v>1.56</v>
          </cell>
          <cell r="F609" t="str">
            <v>0</v>
          </cell>
          <cell r="G609">
            <v>42642</v>
          </cell>
          <cell r="H609" t="str">
            <v>SET</v>
          </cell>
          <cell r="I609">
            <v>2016</v>
          </cell>
          <cell r="J609">
            <v>42643</v>
          </cell>
          <cell r="K609">
            <v>42643</v>
          </cell>
          <cell r="L609" t="str">
            <v>SET</v>
          </cell>
          <cell r="M609">
            <v>2016</v>
          </cell>
          <cell r="N609" t="str">
            <v>-</v>
          </cell>
          <cell r="O609" t="str">
            <v>CONCLUÍDO</v>
          </cell>
          <cell r="P609">
            <v>7</v>
          </cell>
          <cell r="Q609">
            <v>18</v>
          </cell>
          <cell r="R609" t="str">
            <v>Olney</v>
          </cell>
          <cell r="S609" t="str">
            <v>REPROVADO</v>
          </cell>
          <cell r="T609">
            <v>42650</v>
          </cell>
          <cell r="U609" t="str">
            <v>OUT</v>
          </cell>
          <cell r="V609">
            <v>2016</v>
          </cell>
          <cell r="W609" t="str">
            <v>MACAÉ</v>
          </cell>
          <cell r="X609" t="str">
            <v>NT-BR 010 R-1</v>
          </cell>
          <cell r="Y609" t="str">
            <v>MICRO</v>
          </cell>
          <cell r="Z609" t="str">
            <v>NÃO</v>
          </cell>
          <cell r="AA609" t="str">
            <v>BT - 2Ø</v>
          </cell>
          <cell r="AB609" t="str">
            <v>Residencial</v>
          </cell>
          <cell r="AC609" t="str">
            <v>ORDEM FINALIZADA</v>
          </cell>
          <cell r="AD609" t="str">
            <v>-22.490888</v>
          </cell>
          <cell r="AE609" t="str">
            <v>-41.913270</v>
          </cell>
          <cell r="AF609" t="str">
            <v>NÃO</v>
          </cell>
          <cell r="AH609" t="str">
            <v>AUTO</v>
          </cell>
          <cell r="AJ609">
            <v>42690</v>
          </cell>
          <cell r="AK609" t="str">
            <v>NOV</v>
          </cell>
          <cell r="AL609">
            <v>2016</v>
          </cell>
          <cell r="AM609" t="str">
            <v>Carlos H C Viana</v>
          </cell>
          <cell r="AO609" t="str">
            <v>Canadian Solar - JKM260P-60</v>
          </cell>
          <cell r="AP609" t="str">
            <v>PHB - PHB 1500-SS</v>
          </cell>
          <cell r="AQ609">
            <v>1</v>
          </cell>
          <cell r="AR609" t="str">
            <v/>
          </cell>
          <cell r="AS609">
            <v>48</v>
          </cell>
          <cell r="AT609" t="str">
            <v>ART + Formulário de SA + Representante Legal</v>
          </cell>
          <cell r="AU609" t="str">
            <v>RDO06</v>
          </cell>
          <cell r="AV609" t="str">
            <v>M466914</v>
          </cell>
          <cell r="AW609">
            <v>15</v>
          </cell>
          <cell r="AX609" t="str">
            <v>3# PR 1kV 3x95(50)mm²AL</v>
          </cell>
          <cell r="AY609">
            <v>0.152</v>
          </cell>
          <cell r="BA609" t="str">
            <v>3# CU 35 mm²</v>
          </cell>
          <cell r="BB609">
            <v>12.88919065696885</v>
          </cell>
        </row>
        <row r="610">
          <cell r="B610" t="str">
            <v>A018206009</v>
          </cell>
          <cell r="C610">
            <v>5658489</v>
          </cell>
          <cell r="D610" t="str">
            <v>MARCIA MARIA DE ALMEIDA CASTRO</v>
          </cell>
          <cell r="E610">
            <v>6.76</v>
          </cell>
          <cell r="F610" t="str">
            <v>0</v>
          </cell>
          <cell r="G610">
            <v>42643</v>
          </cell>
          <cell r="H610" t="str">
            <v>SET</v>
          </cell>
          <cell r="I610">
            <v>2016</v>
          </cell>
          <cell r="J610">
            <v>42643</v>
          </cell>
          <cell r="K610">
            <v>42643</v>
          </cell>
          <cell r="L610" t="str">
            <v>SET</v>
          </cell>
          <cell r="M610">
            <v>2016</v>
          </cell>
          <cell r="N610" t="str">
            <v>-</v>
          </cell>
          <cell r="O610" t="str">
            <v>CONCLUÍDO</v>
          </cell>
          <cell r="P610">
            <v>8</v>
          </cell>
          <cell r="Q610">
            <v>12</v>
          </cell>
          <cell r="R610" t="str">
            <v>Olney</v>
          </cell>
          <cell r="S610" t="str">
            <v>REPROVADO</v>
          </cell>
          <cell r="T610">
            <v>42651</v>
          </cell>
          <cell r="U610" t="str">
            <v>OUT</v>
          </cell>
          <cell r="V610">
            <v>2016</v>
          </cell>
          <cell r="W610" t="str">
            <v>NITERÓI</v>
          </cell>
          <cell r="X610" t="str">
            <v>NT-BR 010 R-1</v>
          </cell>
          <cell r="Y610" t="str">
            <v>MICRO</v>
          </cell>
          <cell r="Z610" t="str">
            <v>NÃO</v>
          </cell>
          <cell r="AA610" t="str">
            <v>BT - 3Ø</v>
          </cell>
          <cell r="AB610" t="str">
            <v>Residencial</v>
          </cell>
          <cell r="AC610" t="str">
            <v>ORDEM FINALIZADA</v>
          </cell>
          <cell r="AD610" t="str">
            <v>-22.957096</v>
          </cell>
          <cell r="AE610" t="str">
            <v>-43.058190</v>
          </cell>
          <cell r="AF610" t="str">
            <v>NÃO</v>
          </cell>
          <cell r="AH610" t="str">
            <v>AUTO REM</v>
          </cell>
          <cell r="AJ610">
            <v>42684</v>
          </cell>
          <cell r="AK610" t="str">
            <v>NOV</v>
          </cell>
          <cell r="AL610">
            <v>2016</v>
          </cell>
          <cell r="AM610" t="str">
            <v>Solluz Solar</v>
          </cell>
          <cell r="AO610" t="str">
            <v>Canadian Solar - CS6K-260-FG</v>
          </cell>
          <cell r="AP610" t="str">
            <v>Fronius - Primo 6.0-1</v>
          </cell>
          <cell r="AQ610">
            <v>1</v>
          </cell>
          <cell r="AR610" t="str">
            <v/>
          </cell>
          <cell r="AS610">
            <v>41</v>
          </cell>
          <cell r="AT610" t="str">
            <v>ART + Formulário de SA + Lista de UCs - %</v>
          </cell>
          <cell r="AU610" t="str">
            <v>PIN03</v>
          </cell>
          <cell r="AV610" t="str">
            <v>NI34434</v>
          </cell>
          <cell r="AW610">
            <v>75</v>
          </cell>
          <cell r="AX610" t="str">
            <v>3# PR 1kV 3x95(50)mm²AL</v>
          </cell>
          <cell r="AY610">
            <v>0.21209999999999998</v>
          </cell>
          <cell r="BA610" t="str">
            <v>3# CA 2 AWG</v>
          </cell>
          <cell r="BB610">
            <v>1.41</v>
          </cell>
        </row>
        <row r="611">
          <cell r="B611" t="str">
            <v>A018206210</v>
          </cell>
          <cell r="C611">
            <v>6295362</v>
          </cell>
          <cell r="D611" t="str">
            <v>SAVIO BOECHAT PRIMO DE SIQUEIRA</v>
          </cell>
          <cell r="E611">
            <v>5.0999999999999996</v>
          </cell>
          <cell r="F611" t="str">
            <v>0</v>
          </cell>
          <cell r="G611">
            <v>42643</v>
          </cell>
          <cell r="H611" t="str">
            <v>SET</v>
          </cell>
          <cell r="I611">
            <v>2016</v>
          </cell>
          <cell r="J611">
            <v>42643</v>
          </cell>
          <cell r="K611">
            <v>42643</v>
          </cell>
          <cell r="L611" t="str">
            <v>SET</v>
          </cell>
          <cell r="M611">
            <v>2016</v>
          </cell>
          <cell r="N611" t="str">
            <v>-</v>
          </cell>
          <cell r="O611" t="str">
            <v>CONCLUÍDO</v>
          </cell>
          <cell r="P611">
            <v>8</v>
          </cell>
          <cell r="Q611">
            <v>10</v>
          </cell>
          <cell r="R611" t="str">
            <v>Olney</v>
          </cell>
          <cell r="S611" t="str">
            <v>REPROVADO</v>
          </cell>
          <cell r="T611">
            <v>42651</v>
          </cell>
          <cell r="U611" t="str">
            <v>OUT</v>
          </cell>
          <cell r="V611">
            <v>2016</v>
          </cell>
          <cell r="W611" t="str">
            <v>ITAPERUNA</v>
          </cell>
          <cell r="X611" t="str">
            <v>NT-BR 010 R-1</v>
          </cell>
          <cell r="Y611" t="str">
            <v>MICRO</v>
          </cell>
          <cell r="Z611" t="str">
            <v>NÃO</v>
          </cell>
          <cell r="AA611" t="str">
            <v>BT - 3Ø</v>
          </cell>
          <cell r="AB611" t="str">
            <v>Comercial</v>
          </cell>
          <cell r="AC611" t="str">
            <v>ORDEM FINALIZADA</v>
          </cell>
          <cell r="AD611" t="str">
            <v>-21.202058</v>
          </cell>
          <cell r="AE611" t="str">
            <v>-41.890563</v>
          </cell>
          <cell r="AF611" t="str">
            <v>NÃO</v>
          </cell>
          <cell r="AH611" t="str">
            <v>AUTO</v>
          </cell>
          <cell r="AJ611">
            <v>42695</v>
          </cell>
          <cell r="AK611" t="str">
            <v>NOV</v>
          </cell>
          <cell r="AL611">
            <v>2016</v>
          </cell>
          <cell r="AM611" t="str">
            <v>Antonio C Pinto</v>
          </cell>
          <cell r="AO611" t="str">
            <v>Canadian Solar - CS6P-265P</v>
          </cell>
          <cell r="AP611" t="str">
            <v>B&amp;B - SF5000-TL</v>
          </cell>
          <cell r="AQ611">
            <v>1</v>
          </cell>
          <cell r="AR611" t="str">
            <v/>
          </cell>
          <cell r="AS611">
            <v>52</v>
          </cell>
          <cell r="AT611" t="str">
            <v>Coordenadas Geográficas/PS</v>
          </cell>
          <cell r="AU611" t="str">
            <v>ITR09</v>
          </cell>
          <cell r="AV611" t="str">
            <v>IT10782</v>
          </cell>
          <cell r="AW611">
            <v>75</v>
          </cell>
          <cell r="AX611" t="str">
            <v>3# CA 4/0 AWG (CA 1/0 AWG)</v>
          </cell>
          <cell r="AY611">
            <v>0.24209999999999998</v>
          </cell>
          <cell r="BA611" t="str">
            <v>3# CA 4 AWG (CA 2 AWG)</v>
          </cell>
          <cell r="BB611">
            <v>1.443420520986419</v>
          </cell>
        </row>
        <row r="612">
          <cell r="B612" t="str">
            <v>A018207208</v>
          </cell>
          <cell r="C612">
            <v>5767429</v>
          </cell>
          <cell r="D612" t="str">
            <v>ALESSANDRO DE LIMA GRANJA</v>
          </cell>
          <cell r="E612">
            <v>2.6</v>
          </cell>
          <cell r="F612" t="str">
            <v>0</v>
          </cell>
          <cell r="G612">
            <v>42643</v>
          </cell>
          <cell r="H612" t="str">
            <v>SET</v>
          </cell>
          <cell r="I612">
            <v>2016</v>
          </cell>
          <cell r="J612">
            <v>42643</v>
          </cell>
          <cell r="K612">
            <v>42643</v>
          </cell>
          <cell r="L612" t="str">
            <v>SET</v>
          </cell>
          <cell r="M612">
            <v>2016</v>
          </cell>
          <cell r="N612" t="str">
            <v>-</v>
          </cell>
          <cell r="O612" t="str">
            <v>CONCLUÍDO</v>
          </cell>
          <cell r="P612">
            <v>8</v>
          </cell>
          <cell r="Q612">
            <v>11</v>
          </cell>
          <cell r="R612" t="str">
            <v>Olney</v>
          </cell>
          <cell r="S612" t="str">
            <v>REPROVADO</v>
          </cell>
          <cell r="T612">
            <v>42651</v>
          </cell>
          <cell r="U612" t="str">
            <v>OUT</v>
          </cell>
          <cell r="V612">
            <v>2016</v>
          </cell>
          <cell r="W612" t="str">
            <v>CABO FRIO</v>
          </cell>
          <cell r="X612" t="str">
            <v>NT-BR 010 R-1</v>
          </cell>
          <cell r="Y612" t="str">
            <v>MICRO</v>
          </cell>
          <cell r="Z612" t="str">
            <v>NÃO</v>
          </cell>
          <cell r="AA612" t="str">
            <v>BT - 2Ø</v>
          </cell>
          <cell r="AB612" t="str">
            <v>Residencial</v>
          </cell>
          <cell r="AC612" t="str">
            <v>ORDEM FINALIZADA</v>
          </cell>
          <cell r="AD612" t="str">
            <v>-22.863672</v>
          </cell>
          <cell r="AE612" t="str">
            <v>-42.008557</v>
          </cell>
          <cell r="AF612" t="str">
            <v>NÃO</v>
          </cell>
          <cell r="AH612" t="str">
            <v>AUTO REM</v>
          </cell>
          <cell r="AI612" t="str">
            <v>3148255 - 100%</v>
          </cell>
          <cell r="AJ612" t="str">
            <v>28/10/2016</v>
          </cell>
          <cell r="AK612" t="str">
            <v>OUT</v>
          </cell>
          <cell r="AL612">
            <v>2016</v>
          </cell>
          <cell r="AM612" t="str">
            <v>Enel Soluções</v>
          </cell>
          <cell r="AO612" t="str">
            <v>Jinko Solar - JKM260P-60</v>
          </cell>
          <cell r="AP612" t="str">
            <v>Fronius - Primo 3.0-1</v>
          </cell>
          <cell r="AQ612">
            <v>1</v>
          </cell>
          <cell r="AR612" t="str">
            <v/>
          </cell>
          <cell r="AS612">
            <v>28</v>
          </cell>
          <cell r="AT612" t="str">
            <v>Coordenadas Geográficas/PS + Lista de UCs - %</v>
          </cell>
          <cell r="AU612" t="str">
            <v>POC06</v>
          </cell>
          <cell r="AV612" t="str">
            <v>CF48262</v>
          </cell>
          <cell r="AW612">
            <v>75</v>
          </cell>
          <cell r="AX612" t="str">
            <v>3# CU 70 mm² (CU 35 mm²)</v>
          </cell>
          <cell r="AY612">
            <v>0.16419999999999998</v>
          </cell>
          <cell r="BA612" t="str">
            <v>3# CU 35 mm²</v>
          </cell>
          <cell r="BB612">
            <v>4.7699999999999996</v>
          </cell>
        </row>
        <row r="613">
          <cell r="B613">
            <v>9669</v>
          </cell>
          <cell r="C613">
            <v>6215252</v>
          </cell>
          <cell r="D613" t="str">
            <v>ALEXANDRE VAGNER BORGES DE SOUZA</v>
          </cell>
          <cell r="E613">
            <v>30</v>
          </cell>
          <cell r="F613">
            <v>30</v>
          </cell>
          <cell r="G613">
            <v>42608</v>
          </cell>
          <cell r="H613" t="str">
            <v>AGO</v>
          </cell>
          <cell r="I613">
            <v>2016</v>
          </cell>
          <cell r="J613">
            <v>42648</v>
          </cell>
          <cell r="K613">
            <v>42643</v>
          </cell>
          <cell r="L613" t="str">
            <v>SET</v>
          </cell>
          <cell r="M613">
            <v>2016</v>
          </cell>
          <cell r="N613" t="str">
            <v>-</v>
          </cell>
          <cell r="O613" t="str">
            <v>VISTORIA</v>
          </cell>
          <cell r="P613">
            <v>11</v>
          </cell>
          <cell r="Q613">
            <v>30</v>
          </cell>
          <cell r="R613" t="str">
            <v>Olney</v>
          </cell>
          <cell r="S613" t="str">
            <v>APROVADO</v>
          </cell>
          <cell r="T613">
            <v>42654</v>
          </cell>
          <cell r="U613" t="str">
            <v>OUT</v>
          </cell>
          <cell r="V613">
            <v>2016</v>
          </cell>
          <cell r="W613" t="str">
            <v>CABO FRIO</v>
          </cell>
          <cell r="X613" t="str">
            <v>NT-BR 010 R-1</v>
          </cell>
          <cell r="Y613" t="str">
            <v>MICRO</v>
          </cell>
          <cell r="Z613" t="str">
            <v>NÃO</v>
          </cell>
          <cell r="AA613" t="str">
            <v>MT</v>
          </cell>
          <cell r="AB613" t="str">
            <v>Comercial</v>
          </cell>
          <cell r="AC613" t="str">
            <v>ORDEM SUSPENSA</v>
          </cell>
          <cell r="AD613" t="str">
            <v>-22.467475</v>
          </cell>
          <cell r="AE613" t="str">
            <v>-42.300681</v>
          </cell>
          <cell r="AF613" t="str">
            <v>NÃO</v>
          </cell>
          <cell r="AG613" t="str">
            <v/>
          </cell>
          <cell r="AH613" t="str">
            <v>AUTO</v>
          </cell>
          <cell r="AK613" t="str">
            <v>-</v>
          </cell>
          <cell r="AL613" t="str">
            <v>-</v>
          </cell>
          <cell r="AM613" t="str">
            <v>Brasil Solair</v>
          </cell>
          <cell r="AQ613">
            <v>2</v>
          </cell>
          <cell r="AR613" t="str">
            <v>CANC VISTORIA</v>
          </cell>
          <cell r="AS613" t="str">
            <v>-</v>
          </cell>
          <cell r="AU613" t="str">
            <v>SJA03</v>
          </cell>
          <cell r="AV613" t="str">
            <v>U79100</v>
          </cell>
          <cell r="AW613" t="str">
            <v/>
          </cell>
          <cell r="AX613">
            <v>0</v>
          </cell>
          <cell r="AY613">
            <v>0</v>
          </cell>
          <cell r="BA613" t="str">
            <v>2# CAA 4 AWG</v>
          </cell>
          <cell r="BB613">
            <v>166.75</v>
          </cell>
        </row>
        <row r="614">
          <cell r="B614">
            <v>10350</v>
          </cell>
          <cell r="C614">
            <v>5942474</v>
          </cell>
          <cell r="D614" t="str">
            <v>TAMAST COMPLEXO DE RECREAÇÃO E ESPORTE</v>
          </cell>
          <cell r="E614">
            <v>53</v>
          </cell>
          <cell r="F614">
            <v>53</v>
          </cell>
          <cell r="G614">
            <v>42642</v>
          </cell>
          <cell r="H614" t="str">
            <v>SET</v>
          </cell>
          <cell r="I614">
            <v>2016</v>
          </cell>
          <cell r="J614">
            <v>42643</v>
          </cell>
          <cell r="K614">
            <v>42643</v>
          </cell>
          <cell r="L614" t="str">
            <v>SET</v>
          </cell>
          <cell r="M614">
            <v>2016</v>
          </cell>
          <cell r="N614" t="str">
            <v>-</v>
          </cell>
          <cell r="O614" t="str">
            <v>CONCLUÍDO</v>
          </cell>
          <cell r="P614">
            <v>21</v>
          </cell>
          <cell r="Q614">
            <v>21</v>
          </cell>
          <cell r="R614" t="str">
            <v>Olney</v>
          </cell>
          <cell r="S614" t="str">
            <v>APROVADO</v>
          </cell>
          <cell r="T614">
            <v>42664</v>
          </cell>
          <cell r="U614" t="str">
            <v>OUT</v>
          </cell>
          <cell r="V614">
            <v>2016</v>
          </cell>
          <cell r="W614" t="str">
            <v>NITERÓI</v>
          </cell>
          <cell r="X614" t="str">
            <v>NT-BR 010 R-1</v>
          </cell>
          <cell r="Y614" t="str">
            <v>MICRO</v>
          </cell>
          <cell r="Z614" t="str">
            <v>NÃO</v>
          </cell>
          <cell r="AA614" t="str">
            <v>MT</v>
          </cell>
          <cell r="AB614" t="str">
            <v>Comercial</v>
          </cell>
          <cell r="AC614" t="str">
            <v>ORDEM FINALIZADA</v>
          </cell>
          <cell r="AD614" t="str">
            <v>-22.951940</v>
          </cell>
          <cell r="AE614" t="str">
            <v>-43.057676</v>
          </cell>
          <cell r="AF614" t="str">
            <v>SIM</v>
          </cell>
          <cell r="AG614">
            <v>42678</v>
          </cell>
          <cell r="AH614" t="str">
            <v>AUTO</v>
          </cell>
          <cell r="AJ614">
            <v>42678</v>
          </cell>
          <cell r="AK614" t="str">
            <v>NOV</v>
          </cell>
          <cell r="AL614">
            <v>2016</v>
          </cell>
          <cell r="AM614" t="str">
            <v>Enel Soluções</v>
          </cell>
          <cell r="AN614" t="str">
            <v>Enviado para PROTECAO (11/10)</v>
          </cell>
          <cell r="AQ614">
            <v>1</v>
          </cell>
          <cell r="AR614" t="str">
            <v/>
          </cell>
          <cell r="AS614">
            <v>36</v>
          </cell>
          <cell r="AU614" t="str">
            <v>PIN03</v>
          </cell>
          <cell r="AV614" t="str">
            <v>U1860</v>
          </cell>
          <cell r="AW614" t="str">
            <v/>
          </cell>
          <cell r="AX614">
            <v>0</v>
          </cell>
          <cell r="AY614">
            <v>0</v>
          </cell>
          <cell r="BA614" t="str">
            <v>3# CA 2 AWG</v>
          </cell>
          <cell r="BB614">
            <v>1.41</v>
          </cell>
        </row>
        <row r="615">
          <cell r="B615" t="str">
            <v>A017219585</v>
          </cell>
          <cell r="C615">
            <v>6309264</v>
          </cell>
          <cell r="D615" t="str">
            <v>RICARDO XAVIER DE ARAUJO FEIO</v>
          </cell>
          <cell r="E615">
            <v>10.8</v>
          </cell>
          <cell r="F615">
            <v>10.8</v>
          </cell>
          <cell r="G615">
            <v>42514</v>
          </cell>
          <cell r="H615" t="str">
            <v>MAI</v>
          </cell>
          <cell r="I615">
            <v>2016</v>
          </cell>
          <cell r="J615">
            <v>42649</v>
          </cell>
          <cell r="K615">
            <v>42649</v>
          </cell>
          <cell r="L615" t="str">
            <v>OUT</v>
          </cell>
          <cell r="M615">
            <v>2016</v>
          </cell>
          <cell r="N615" t="str">
            <v>-</v>
          </cell>
          <cell r="O615" t="str">
            <v>CONCLUÍDO</v>
          </cell>
          <cell r="P615">
            <v>0</v>
          </cell>
          <cell r="Q615">
            <v>15</v>
          </cell>
          <cell r="R615" t="str">
            <v>Olney</v>
          </cell>
          <cell r="S615" t="str">
            <v>APROVADO</v>
          </cell>
          <cell r="T615">
            <v>42649</v>
          </cell>
          <cell r="U615" t="str">
            <v>OUT</v>
          </cell>
          <cell r="V615">
            <v>2016</v>
          </cell>
          <cell r="W615" t="str">
            <v>PETRÓPOLIS</v>
          </cell>
          <cell r="X615" t="str">
            <v>NT-BR 010 R-1</v>
          </cell>
          <cell r="Y615" t="str">
            <v>MICRO</v>
          </cell>
          <cell r="Z615" t="str">
            <v>NÃO</v>
          </cell>
          <cell r="AA615" t="str">
            <v>BT - 3Ø</v>
          </cell>
          <cell r="AB615" t="str">
            <v>Residencial</v>
          </cell>
          <cell r="AC615" t="str">
            <v>ORDEM FINALIZADA</v>
          </cell>
          <cell r="AD615" t="str">
            <v>-22.327751</v>
          </cell>
          <cell r="AE615" t="str">
            <v>-43.185358</v>
          </cell>
          <cell r="AF615" t="str">
            <v>SIM</v>
          </cell>
          <cell r="AG615">
            <v>42664</v>
          </cell>
          <cell r="AH615" t="str">
            <v>AUTO REM</v>
          </cell>
          <cell r="AI615" t="str">
            <v>6491904 - 100%</v>
          </cell>
          <cell r="AJ615" t="str">
            <v>24/10/2016</v>
          </cell>
          <cell r="AK615" t="str">
            <v>OUT</v>
          </cell>
          <cell r="AL615">
            <v>2016</v>
          </cell>
          <cell r="AM615" t="str">
            <v>First Energy</v>
          </cell>
          <cell r="AN615" t="str">
            <v>EXEMPLO</v>
          </cell>
          <cell r="AO615" t="str">
            <v>SunEdison - P270NPB-A4</v>
          </cell>
          <cell r="AP615" t="str">
            <v>Solis - Primo 5.0 - 1</v>
          </cell>
          <cell r="AQ615">
            <v>3</v>
          </cell>
          <cell r="AR615" t="str">
            <v/>
          </cell>
          <cell r="AS615">
            <v>153</v>
          </cell>
          <cell r="AU615" t="str">
            <v>ITP04</v>
          </cell>
          <cell r="AV615" t="str">
            <v>P869985</v>
          </cell>
          <cell r="AW615">
            <v>30</v>
          </cell>
          <cell r="AX615" t="str">
            <v>3# BT SDE</v>
          </cell>
          <cell r="AY615">
            <v>1.1000000000000001E-3</v>
          </cell>
          <cell r="BA615" t="str">
            <v>3# CA 2 AWG (CA 2 AWG)</v>
          </cell>
          <cell r="BB615">
            <v>92.93</v>
          </cell>
        </row>
        <row r="616">
          <cell r="B616" t="str">
            <v>A017897269</v>
          </cell>
          <cell r="C616">
            <v>2317684</v>
          </cell>
          <cell r="D616" t="str">
            <v>MAURICIO LOFIEGO FAJARD</v>
          </cell>
          <cell r="E616">
            <v>15.9</v>
          </cell>
          <cell r="F616" t="str">
            <v>0</v>
          </cell>
          <cell r="G616">
            <v>42605</v>
          </cell>
          <cell r="H616" t="str">
            <v>AGO</v>
          </cell>
          <cell r="I616">
            <v>2016</v>
          </cell>
          <cell r="J616">
            <v>42650</v>
          </cell>
          <cell r="K616">
            <v>42650</v>
          </cell>
          <cell r="L616" t="str">
            <v>OUT</v>
          </cell>
          <cell r="M616">
            <v>2016</v>
          </cell>
          <cell r="N616" t="str">
            <v>-</v>
          </cell>
          <cell r="O616" t="str">
            <v>VISTORIA</v>
          </cell>
          <cell r="P616">
            <v>0</v>
          </cell>
          <cell r="Q616">
            <v>20</v>
          </cell>
          <cell r="R616" t="str">
            <v>Olney</v>
          </cell>
          <cell r="S616" t="str">
            <v>REPROVADO</v>
          </cell>
          <cell r="T616">
            <v>42650</v>
          </cell>
          <cell r="U616" t="str">
            <v>OUT</v>
          </cell>
          <cell r="V616">
            <v>2016</v>
          </cell>
          <cell r="W616" t="str">
            <v>NITERÓI</v>
          </cell>
          <cell r="X616" t="str">
            <v>NT-BR 010 R-1</v>
          </cell>
          <cell r="Y616" t="str">
            <v>MICRO</v>
          </cell>
          <cell r="Z616" t="str">
            <v>NÃO</v>
          </cell>
          <cell r="AA616" t="str">
            <v>BT - 3Ø</v>
          </cell>
          <cell r="AB616" t="str">
            <v>Residencial</v>
          </cell>
          <cell r="AC616" t="str">
            <v>ORDEM SUSPENSA</v>
          </cell>
          <cell r="AD616" t="str">
            <v>-22.914521</v>
          </cell>
          <cell r="AE616" t="str">
            <v>-43.101368</v>
          </cell>
          <cell r="AF616" t="str">
            <v>NÃO</v>
          </cell>
          <cell r="AH616" t="str">
            <v>AUTO</v>
          </cell>
          <cell r="AK616" t="str">
            <v>-</v>
          </cell>
          <cell r="AL616" t="str">
            <v>-</v>
          </cell>
          <cell r="AM616" t="str">
            <v>ML Comércios e Serviços LTDA</v>
          </cell>
          <cell r="AQ616">
            <v>3</v>
          </cell>
          <cell r="AR616" t="str">
            <v/>
          </cell>
          <cell r="AS616" t="str">
            <v>-</v>
          </cell>
          <cell r="AT616" t="str">
            <v>ART</v>
          </cell>
          <cell r="AU616" t="str">
            <v>ICA01</v>
          </cell>
          <cell r="AV616" t="str">
            <v>NI32389</v>
          </cell>
          <cell r="AW616">
            <v>113</v>
          </cell>
          <cell r="AX616" t="str">
            <v>3# PR 1kV 3x95(50)mm²AL</v>
          </cell>
          <cell r="AY616">
            <v>0.43010000000000004</v>
          </cell>
          <cell r="BA616" t="str">
            <v>3# COMP 336,4 (CORD-ACO 9.5 mm)</v>
          </cell>
          <cell r="BB616">
            <v>4.91</v>
          </cell>
        </row>
        <row r="617">
          <cell r="B617" t="str">
            <v>A018243045</v>
          </cell>
          <cell r="C617">
            <v>5639106</v>
          </cell>
          <cell r="D617" t="str">
            <v>MARCOS RICARDO VIEIRA RODRIGUES</v>
          </cell>
          <cell r="E617">
            <v>6</v>
          </cell>
          <cell r="F617" t="str">
            <v>0</v>
          </cell>
          <cell r="G617">
            <v>42648</v>
          </cell>
          <cell r="H617" t="str">
            <v>OUT</v>
          </cell>
          <cell r="I617">
            <v>2016</v>
          </cell>
          <cell r="J617">
            <v>42650</v>
          </cell>
          <cell r="K617">
            <v>42650</v>
          </cell>
          <cell r="L617" t="str">
            <v>OUT</v>
          </cell>
          <cell r="M617">
            <v>2016</v>
          </cell>
          <cell r="N617" t="str">
            <v>-</v>
          </cell>
          <cell r="O617" t="str">
            <v>CONCLUÍDO</v>
          </cell>
          <cell r="P617">
            <v>11</v>
          </cell>
          <cell r="Q617">
            <v>12</v>
          </cell>
          <cell r="R617" t="str">
            <v>Mariana</v>
          </cell>
          <cell r="S617" t="str">
            <v>REPROVADO</v>
          </cell>
          <cell r="T617">
            <v>42661</v>
          </cell>
          <cell r="U617" t="str">
            <v>OUT</v>
          </cell>
          <cell r="V617">
            <v>2016</v>
          </cell>
          <cell r="W617" t="str">
            <v>SÃO GONÇALO</v>
          </cell>
          <cell r="X617" t="str">
            <v>NT-BR 010 R-1</v>
          </cell>
          <cell r="Y617" t="str">
            <v>MICRO</v>
          </cell>
          <cell r="Z617" t="str">
            <v>NÃO</v>
          </cell>
          <cell r="AA617" t="str">
            <v>BT - 3Ø</v>
          </cell>
          <cell r="AB617" t="str">
            <v>Residencial</v>
          </cell>
          <cell r="AC617" t="str">
            <v>ORDEM FINALIZADA</v>
          </cell>
          <cell r="AD617" t="str">
            <v>-22.747687</v>
          </cell>
          <cell r="AE617" t="str">
            <v>-42.854514</v>
          </cell>
          <cell r="AF617" t="str">
            <v>NÃO</v>
          </cell>
          <cell r="AH617" t="str">
            <v>AUTO</v>
          </cell>
          <cell r="AJ617">
            <v>42706</v>
          </cell>
          <cell r="AK617" t="str">
            <v>DEZ</v>
          </cell>
          <cell r="AL617">
            <v>2016</v>
          </cell>
          <cell r="AM617" t="str">
            <v>Enel Soluções</v>
          </cell>
          <cell r="AO617" t="str">
            <v>Jinko Solar - JKM260P-60</v>
          </cell>
          <cell r="AP617" t="str">
            <v>Fronius - Primo 6.0-1</v>
          </cell>
          <cell r="AQ617">
            <v>1</v>
          </cell>
          <cell r="AR617" t="str">
            <v/>
          </cell>
          <cell r="AS617">
            <v>58</v>
          </cell>
          <cell r="AT617" t="str">
            <v>Representante Legal + Coordenadas Geográficas/PS + Lista de UCs - %</v>
          </cell>
          <cell r="AU617" t="str">
            <v>VDP01</v>
          </cell>
          <cell r="AV617" t="str">
            <v>S305060</v>
          </cell>
          <cell r="AW617">
            <v>30</v>
          </cell>
          <cell r="AX617" t="str">
            <v>3# BT SDE</v>
          </cell>
          <cell r="AY617">
            <v>6.8099999999999994E-2</v>
          </cell>
          <cell r="BA617" t="str">
            <v>3# CA 2 AWG</v>
          </cell>
          <cell r="BB617">
            <v>4.248790020462236</v>
          </cell>
        </row>
        <row r="618">
          <cell r="B618" t="str">
            <v>A017992542</v>
          </cell>
          <cell r="C618">
            <v>861165</v>
          </cell>
          <cell r="D618" t="str">
            <v>DAYSE DE ARAUJO L DE SOUZA</v>
          </cell>
          <cell r="E618">
            <v>2.2050000000000001</v>
          </cell>
          <cell r="F618">
            <v>2.2050000000000001</v>
          </cell>
          <cell r="G618">
            <v>42618</v>
          </cell>
          <cell r="H618" t="str">
            <v>SET</v>
          </cell>
          <cell r="I618">
            <v>2016</v>
          </cell>
          <cell r="J618">
            <v>42653</v>
          </cell>
          <cell r="K618">
            <v>42653</v>
          </cell>
          <cell r="L618" t="str">
            <v>OUT</v>
          </cell>
          <cell r="M618">
            <v>2016</v>
          </cell>
          <cell r="N618" t="str">
            <v>-</v>
          </cell>
          <cell r="O618" t="str">
            <v>CANCELADO</v>
          </cell>
          <cell r="P618">
            <v>1</v>
          </cell>
          <cell r="Q618">
            <v>17</v>
          </cell>
          <cell r="R618" t="str">
            <v>Olney</v>
          </cell>
          <cell r="S618" t="str">
            <v>REPROVADO</v>
          </cell>
          <cell r="T618">
            <v>42654</v>
          </cell>
          <cell r="U618" t="str">
            <v>OUT</v>
          </cell>
          <cell r="V618">
            <v>2016</v>
          </cell>
          <cell r="W618" t="str">
            <v>SÃO GONÇALO</v>
          </cell>
          <cell r="X618" t="str">
            <v>NT-BR 010 R-1</v>
          </cell>
          <cell r="Y618" t="str">
            <v>MICRO</v>
          </cell>
          <cell r="Z618" t="str">
            <v>NÃO</v>
          </cell>
          <cell r="AA618" t="str">
            <v>BT - 2Ø</v>
          </cell>
          <cell r="AB618" t="str">
            <v>Residencial</v>
          </cell>
          <cell r="AC618" t="str">
            <v>ORDEM FINALIZADA</v>
          </cell>
          <cell r="AD618" t="str">
            <v>-22.820610</v>
          </cell>
          <cell r="AE618" t="str">
            <v>-43.049132</v>
          </cell>
          <cell r="AF618" t="str">
            <v>NÃO</v>
          </cell>
          <cell r="AH618" t="str">
            <v>AUTO</v>
          </cell>
          <cell r="AJ618">
            <v>42754</v>
          </cell>
          <cell r="AK618" t="str">
            <v>JAN</v>
          </cell>
          <cell r="AL618">
            <v>2017</v>
          </cell>
          <cell r="AM618" t="str">
            <v>Felipe E Sabino</v>
          </cell>
          <cell r="AO618" t="str">
            <v>Yingli Solar - YL245P-29b</v>
          </cell>
          <cell r="AP618" t="str">
            <v>SMA - SB 2.5-1 VL-40</v>
          </cell>
          <cell r="AQ618">
            <v>3</v>
          </cell>
          <cell r="AR618" t="str">
            <v/>
          </cell>
          <cell r="AS618">
            <v>136</v>
          </cell>
          <cell r="AT618" t="str">
            <v>ART</v>
          </cell>
          <cell r="AU618" t="str">
            <v>GAB04</v>
          </cell>
          <cell r="AV618" t="str">
            <v>S220889</v>
          </cell>
          <cell r="AW618">
            <v>45</v>
          </cell>
          <cell r="AX618" t="str">
            <v>3# PR 1kV 3x95(50)mm²AL</v>
          </cell>
          <cell r="AY618">
            <v>0.12</v>
          </cell>
          <cell r="BA618" t="str">
            <v>3# CA 2 AWG</v>
          </cell>
          <cell r="BB618">
            <v>3.0080667708690116</v>
          </cell>
        </row>
        <row r="619">
          <cell r="B619" t="str">
            <v>A018123204</v>
          </cell>
          <cell r="C619">
            <v>2961155</v>
          </cell>
          <cell r="D619" t="str">
            <v>MARCELO BAPTISTA RODRIGUES</v>
          </cell>
          <cell r="E619">
            <v>2.12</v>
          </cell>
          <cell r="F619" t="str">
            <v>0</v>
          </cell>
          <cell r="G619">
            <v>42633</v>
          </cell>
          <cell r="H619" t="str">
            <v>SET</v>
          </cell>
          <cell r="I619">
            <v>2016</v>
          </cell>
          <cell r="J619">
            <v>42653</v>
          </cell>
          <cell r="K619">
            <v>42653</v>
          </cell>
          <cell r="L619" t="str">
            <v>OUT</v>
          </cell>
          <cell r="M619">
            <v>2016</v>
          </cell>
          <cell r="N619" t="str">
            <v>-</v>
          </cell>
          <cell r="O619" t="str">
            <v>CONCLUÍDO</v>
          </cell>
          <cell r="P619">
            <v>1</v>
          </cell>
          <cell r="Q619">
            <v>18</v>
          </cell>
          <cell r="R619" t="str">
            <v>Olney</v>
          </cell>
          <cell r="S619" t="str">
            <v>REPROVADO</v>
          </cell>
          <cell r="T619">
            <v>42654</v>
          </cell>
          <cell r="U619" t="str">
            <v>OUT</v>
          </cell>
          <cell r="V619">
            <v>2016</v>
          </cell>
          <cell r="W619" t="str">
            <v>CABO FRIO</v>
          </cell>
          <cell r="X619" t="str">
            <v>NT-BR 010 R-1</v>
          </cell>
          <cell r="Y619" t="str">
            <v>MICRO</v>
          </cell>
          <cell r="Z619" t="str">
            <v>NÃO</v>
          </cell>
          <cell r="AA619" t="str">
            <v>BT - 3Ø</v>
          </cell>
          <cell r="AB619" t="str">
            <v>Residencial</v>
          </cell>
          <cell r="AC619" t="str">
            <v>ORDEM FINALIZADA</v>
          </cell>
          <cell r="AD619" t="str">
            <v>-22.840604</v>
          </cell>
          <cell r="AE619" t="str">
            <v>-42.301032</v>
          </cell>
          <cell r="AF619" t="str">
            <v>NÃO</v>
          </cell>
          <cell r="AH619" t="str">
            <v>AUTO</v>
          </cell>
          <cell r="AJ619">
            <v>42681</v>
          </cell>
          <cell r="AK619" t="str">
            <v>NOV</v>
          </cell>
          <cell r="AL619">
            <v>2016</v>
          </cell>
          <cell r="AM619" t="str">
            <v>Hoger</v>
          </cell>
          <cell r="AO619" t="str">
            <v>SUN EDISON - SE F265</v>
          </cell>
          <cell r="AP619" t="str">
            <v>Fronius - Fronius Galvo 2,0</v>
          </cell>
          <cell r="AQ619">
            <v>2</v>
          </cell>
          <cell r="AR619" t="str">
            <v/>
          </cell>
          <cell r="AS619">
            <v>48</v>
          </cell>
          <cell r="AT619" t="str">
            <v>ART + Coordenadas Geográficas/PS</v>
          </cell>
          <cell r="AU619" t="str">
            <v>EAR01</v>
          </cell>
          <cell r="AV619" t="str">
            <v>AR62019</v>
          </cell>
          <cell r="AW619">
            <v>30</v>
          </cell>
          <cell r="AX619" t="str">
            <v>3# PR 1kV 3x50(50)mm²AL</v>
          </cell>
          <cell r="AY619">
            <v>1.113</v>
          </cell>
          <cell r="BA619" t="str">
            <v>3# CA 2 AWG</v>
          </cell>
          <cell r="BB619">
            <v>60.717894026967592</v>
          </cell>
        </row>
        <row r="620">
          <cell r="B620" t="str">
            <v>A018105943</v>
          </cell>
          <cell r="C620">
            <v>4191105</v>
          </cell>
          <cell r="D620" t="str">
            <v>TERESA CRISTINA MUSSEL</v>
          </cell>
          <cell r="E620">
            <v>1.5</v>
          </cell>
          <cell r="F620">
            <v>1.5</v>
          </cell>
          <cell r="G620">
            <v>42632</v>
          </cell>
          <cell r="H620" t="str">
            <v>SET</v>
          </cell>
          <cell r="I620">
            <v>2016</v>
          </cell>
          <cell r="J620">
            <v>42653</v>
          </cell>
          <cell r="K620">
            <v>42653</v>
          </cell>
          <cell r="L620" t="str">
            <v>OUT</v>
          </cell>
          <cell r="M620">
            <v>2016</v>
          </cell>
          <cell r="N620" t="str">
            <v>-</v>
          </cell>
          <cell r="O620" t="str">
            <v>CONCLUÍDO</v>
          </cell>
          <cell r="P620">
            <v>3</v>
          </cell>
          <cell r="Q620">
            <v>17</v>
          </cell>
          <cell r="R620" t="str">
            <v>Mariana</v>
          </cell>
          <cell r="S620" t="str">
            <v>APROVADO</v>
          </cell>
          <cell r="T620">
            <v>42656</v>
          </cell>
          <cell r="U620" t="str">
            <v>OUT</v>
          </cell>
          <cell r="V620">
            <v>2016</v>
          </cell>
          <cell r="W620" t="str">
            <v>CABO FRIO</v>
          </cell>
          <cell r="X620" t="str">
            <v>NT-BR 010 R-1</v>
          </cell>
          <cell r="Y620" t="str">
            <v>MICRO</v>
          </cell>
          <cell r="Z620" t="str">
            <v>NÃO</v>
          </cell>
          <cell r="AA620" t="str">
            <v>BT - 3Ø</v>
          </cell>
          <cell r="AB620" t="str">
            <v>Residencial</v>
          </cell>
          <cell r="AC620" t="str">
            <v>ORDEM FINALIZADA</v>
          </cell>
          <cell r="AD620" t="str">
            <v>-22.851534</v>
          </cell>
          <cell r="AE620" t="str">
            <v>-42.177956</v>
          </cell>
          <cell r="AF620" t="str">
            <v>SIM</v>
          </cell>
          <cell r="AG620">
            <v>42669</v>
          </cell>
          <cell r="AH620" t="str">
            <v>AUTO</v>
          </cell>
          <cell r="AJ620" t="str">
            <v>27/10/2016</v>
          </cell>
          <cell r="AK620" t="str">
            <v>OUT</v>
          </cell>
          <cell r="AL620">
            <v>2016</v>
          </cell>
          <cell r="AM620" t="str">
            <v>CSI Automação</v>
          </cell>
          <cell r="AO620" t="str">
            <v>Renovigi - Risen 250Wp</v>
          </cell>
          <cell r="AP620" t="str">
            <v>B&amp;B Power - SF1600TL</v>
          </cell>
          <cell r="AQ620">
            <v>2</v>
          </cell>
          <cell r="AR620" t="str">
            <v/>
          </cell>
          <cell r="AS620">
            <v>38</v>
          </cell>
          <cell r="AU620" t="str">
            <v>IGB01</v>
          </cell>
          <cell r="AV620" t="str">
            <v>AR40604</v>
          </cell>
          <cell r="AW620">
            <v>113</v>
          </cell>
          <cell r="AX620" t="str">
            <v>3# CU 35 mm² (CU 16-1 FIO)</v>
          </cell>
          <cell r="AY620">
            <v>0.47799999999999998</v>
          </cell>
          <cell r="BA620" t="str">
            <v>3# CA 2 AWG</v>
          </cell>
          <cell r="BB620">
            <v>11.66</v>
          </cell>
        </row>
        <row r="621">
          <cell r="B621" t="str">
            <v>A018199344</v>
          </cell>
          <cell r="C621">
            <v>6296403</v>
          </cell>
          <cell r="D621" t="str">
            <v>CARLOS HENRIQUE DA CUNHA VIANA</v>
          </cell>
          <cell r="E621">
            <v>1.56</v>
          </cell>
          <cell r="F621" t="str">
            <v>0</v>
          </cell>
          <cell r="G621">
            <v>42642</v>
          </cell>
          <cell r="H621" t="str">
            <v>SET</v>
          </cell>
          <cell r="I621">
            <v>2016</v>
          </cell>
          <cell r="J621">
            <v>42653</v>
          </cell>
          <cell r="K621">
            <v>42653</v>
          </cell>
          <cell r="L621" t="str">
            <v>OUT</v>
          </cell>
          <cell r="M621">
            <v>2016</v>
          </cell>
          <cell r="N621" t="str">
            <v>-</v>
          </cell>
          <cell r="O621" t="str">
            <v>CONCLUÍDO</v>
          </cell>
          <cell r="P621">
            <v>3</v>
          </cell>
          <cell r="Q621">
            <v>18</v>
          </cell>
          <cell r="R621" t="str">
            <v>Mariana</v>
          </cell>
          <cell r="S621" t="str">
            <v>REPROVADO</v>
          </cell>
          <cell r="T621">
            <v>42656</v>
          </cell>
          <cell r="U621" t="str">
            <v>OUT</v>
          </cell>
          <cell r="V621">
            <v>2016</v>
          </cell>
          <cell r="W621" t="str">
            <v>MACAÉ</v>
          </cell>
          <cell r="X621" t="str">
            <v>NT-BR 010 R-1</v>
          </cell>
          <cell r="Y621" t="str">
            <v>MICRO</v>
          </cell>
          <cell r="Z621" t="str">
            <v>NÃO</v>
          </cell>
          <cell r="AA621" t="str">
            <v>BT - 2Ø</v>
          </cell>
          <cell r="AB621" t="str">
            <v>Residencial</v>
          </cell>
          <cell r="AC621" t="str">
            <v>ORDEM FINALIZADA</v>
          </cell>
          <cell r="AD621" t="str">
            <v>-22.490888</v>
          </cell>
          <cell r="AE621" t="str">
            <v>-41.913270</v>
          </cell>
          <cell r="AF621" t="str">
            <v>NÃO</v>
          </cell>
          <cell r="AH621" t="str">
            <v>AUTO</v>
          </cell>
          <cell r="AJ621">
            <v>42690</v>
          </cell>
          <cell r="AK621" t="str">
            <v>NOV</v>
          </cell>
          <cell r="AL621">
            <v>2016</v>
          </cell>
          <cell r="AM621" t="str">
            <v>Carlos H C Viana</v>
          </cell>
          <cell r="AO621" t="str">
            <v>Canadian Solar - JKM260P-60</v>
          </cell>
          <cell r="AP621" t="str">
            <v>PHB - PHB 1500-SS</v>
          </cell>
          <cell r="AQ621">
            <v>2</v>
          </cell>
          <cell r="AR621" t="str">
            <v/>
          </cell>
          <cell r="AS621">
            <v>48</v>
          </cell>
          <cell r="AT621" t="str">
            <v>ART</v>
          </cell>
          <cell r="AU621" t="str">
            <v>RDO06</v>
          </cell>
          <cell r="AV621" t="str">
            <v>M466914</v>
          </cell>
          <cell r="AW621">
            <v>15</v>
          </cell>
          <cell r="AX621" t="str">
            <v>3# PR 1kV 3x95(50)mm²AL</v>
          </cell>
          <cell r="AY621">
            <v>0.152</v>
          </cell>
          <cell r="BA621" t="str">
            <v>3# CU 35 mm²</v>
          </cell>
          <cell r="BB621">
            <v>12.88919065696885</v>
          </cell>
        </row>
        <row r="622">
          <cell r="B622" t="str">
            <v>A018128611</v>
          </cell>
          <cell r="C622">
            <v>837283</v>
          </cell>
          <cell r="D622" t="str">
            <v>RAFAEL SILVA CORTES</v>
          </cell>
          <cell r="E622">
            <v>3.41</v>
          </cell>
          <cell r="F622">
            <v>3.41</v>
          </cell>
          <cell r="G622">
            <v>42634</v>
          </cell>
          <cell r="H622" t="str">
            <v>SET</v>
          </cell>
          <cell r="I622">
            <v>2016</v>
          </cell>
          <cell r="J622">
            <v>42653</v>
          </cell>
          <cell r="K622">
            <v>42653</v>
          </cell>
          <cell r="L622" t="str">
            <v>OUT</v>
          </cell>
          <cell r="M622">
            <v>2016</v>
          </cell>
          <cell r="N622" t="str">
            <v>-</v>
          </cell>
          <cell r="O622" t="str">
            <v>CONCLUÍDO</v>
          </cell>
          <cell r="P622">
            <v>4</v>
          </cell>
          <cell r="Q622">
            <v>17</v>
          </cell>
          <cell r="R622" t="str">
            <v>Mariana</v>
          </cell>
          <cell r="S622" t="str">
            <v>APROVADO</v>
          </cell>
          <cell r="T622">
            <v>42657</v>
          </cell>
          <cell r="U622" t="str">
            <v>OUT</v>
          </cell>
          <cell r="V622">
            <v>2016</v>
          </cell>
          <cell r="W622" t="str">
            <v>CAMPOS</v>
          </cell>
          <cell r="X622" t="str">
            <v>NT-BR 010 R-1</v>
          </cell>
          <cell r="Y622" t="str">
            <v>MICRO</v>
          </cell>
          <cell r="Z622" t="str">
            <v>NÃO</v>
          </cell>
          <cell r="AA622" t="str">
            <v>BT - 3Ø</v>
          </cell>
          <cell r="AB622" t="str">
            <v>Residencial</v>
          </cell>
          <cell r="AC622" t="str">
            <v>ORDEM FINALIZADA</v>
          </cell>
          <cell r="AD622" t="str">
            <v>-21.753307</v>
          </cell>
          <cell r="AE622" t="str">
            <v>-41.334192</v>
          </cell>
          <cell r="AF622" t="str">
            <v>SIM</v>
          </cell>
          <cell r="AG622">
            <v>42670</v>
          </cell>
          <cell r="AH622" t="str">
            <v>AUTO</v>
          </cell>
          <cell r="AJ622" t="str">
            <v>28/10/2016</v>
          </cell>
          <cell r="AK622" t="str">
            <v>OUT</v>
          </cell>
          <cell r="AL622">
            <v>2016</v>
          </cell>
          <cell r="AM622" t="str">
            <v>BlueSol</v>
          </cell>
          <cell r="AO622" t="str">
            <v>Trina Solar - TSM-310W PC14</v>
          </cell>
          <cell r="AP622" t="str">
            <v>Fronius - Galvo 3.0-1</v>
          </cell>
          <cell r="AQ622">
            <v>2</v>
          </cell>
          <cell r="AR622" t="str">
            <v/>
          </cell>
          <cell r="AS622">
            <v>37</v>
          </cell>
          <cell r="AU622" t="str">
            <v>DIC09</v>
          </cell>
          <cell r="AV622" t="str">
            <v>T14792</v>
          </cell>
          <cell r="AW622">
            <v>75</v>
          </cell>
          <cell r="AX622" t="str">
            <v>3# PR 1kV 3x50(50)mm²AL</v>
          </cell>
          <cell r="AY622">
            <v>0.71210000000000007</v>
          </cell>
          <cell r="BA622" t="str">
            <v>3# CA 336,4 MCM</v>
          </cell>
          <cell r="BB622">
            <v>3.2907632074851878</v>
          </cell>
        </row>
        <row r="623">
          <cell r="B623">
            <v>13151758</v>
          </cell>
          <cell r="C623">
            <v>6409268</v>
          </cell>
          <cell r="D623" t="str">
            <v>HCCM EMPREENDIMENTOS IMOBILIARIOS LTDA</v>
          </cell>
          <cell r="E623">
            <v>398</v>
          </cell>
          <cell r="F623" t="str">
            <v>0</v>
          </cell>
          <cell r="G623">
            <v>42653</v>
          </cell>
          <cell r="H623" t="str">
            <v>OUT</v>
          </cell>
          <cell r="I623">
            <v>2016</v>
          </cell>
          <cell r="J623">
            <v>42653</v>
          </cell>
          <cell r="K623">
            <v>42653</v>
          </cell>
          <cell r="L623" t="str">
            <v>OUT</v>
          </cell>
          <cell r="M623">
            <v>2016</v>
          </cell>
          <cell r="N623" t="str">
            <v>-</v>
          </cell>
          <cell r="O623" t="str">
            <v>CONCLUÍDO</v>
          </cell>
          <cell r="P623">
            <v>32</v>
          </cell>
          <cell r="Q623">
            <v>80</v>
          </cell>
          <cell r="R623" t="str">
            <v>Olney</v>
          </cell>
          <cell r="S623" t="str">
            <v>REPROVADO</v>
          </cell>
          <cell r="T623">
            <v>42685</v>
          </cell>
          <cell r="U623" t="str">
            <v>NOV</v>
          </cell>
          <cell r="V623">
            <v>2016</v>
          </cell>
          <cell r="W623" t="str">
            <v>CABO FRIO</v>
          </cell>
          <cell r="X623" t="str">
            <v>NT-BR 010 R-1</v>
          </cell>
          <cell r="Y623" t="str">
            <v>MINI</v>
          </cell>
          <cell r="Z623" t="str">
            <v>NÃO</v>
          </cell>
          <cell r="AA623" t="str">
            <v>MT</v>
          </cell>
          <cell r="AB623" t="str">
            <v>Industrial</v>
          </cell>
          <cell r="AC623" t="str">
            <v>ORDEM APTA A DESIGNAR</v>
          </cell>
          <cell r="AD623" t="str">
            <v>-22.838080</v>
          </cell>
          <cell r="AE623" t="str">
            <v>-42.152620</v>
          </cell>
          <cell r="AF623" t="str">
            <v>NÃO</v>
          </cell>
          <cell r="AH623" t="str">
            <v>AUTO</v>
          </cell>
          <cell r="AJ623">
            <v>42804</v>
          </cell>
          <cell r="AK623" t="str">
            <v>MAR</v>
          </cell>
          <cell r="AL623">
            <v>2017</v>
          </cell>
          <cell r="AM623" t="str">
            <v>Hélio Energias Renováveis</v>
          </cell>
          <cell r="AN623" t="str">
            <v>Enviado para PLM (10/10) e PROTECAO (11/10)</v>
          </cell>
          <cell r="AQ623">
            <v>1</v>
          </cell>
          <cell r="AR623" t="str">
            <v/>
          </cell>
          <cell r="AS623">
            <v>151</v>
          </cell>
          <cell r="AT623" t="str">
            <v>ART + Diagrama/Projeto + Representante Legal + Outros</v>
          </cell>
          <cell r="AU623" t="str">
            <v>SPA02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BA623" t="str">
            <v>3# CA 4 AWG</v>
          </cell>
          <cell r="BB623">
            <v>15.563763975267214</v>
          </cell>
        </row>
        <row r="624">
          <cell r="B624" t="str">
            <v>A017877227</v>
          </cell>
          <cell r="C624">
            <v>628114</v>
          </cell>
          <cell r="D624" t="str">
            <v>JOSELIA VALERIO DA SILVA</v>
          </cell>
          <cell r="E624">
            <v>1.3</v>
          </cell>
          <cell r="F624">
            <v>1.3</v>
          </cell>
          <cell r="G624">
            <v>42601</v>
          </cell>
          <cell r="H624" t="str">
            <v>AGO</v>
          </cell>
          <cell r="I624">
            <v>2016</v>
          </cell>
          <cell r="J624">
            <v>42657</v>
          </cell>
          <cell r="K624">
            <v>42656</v>
          </cell>
          <cell r="L624" t="str">
            <v>OUT</v>
          </cell>
          <cell r="M624">
            <v>2016</v>
          </cell>
          <cell r="N624" t="str">
            <v>-</v>
          </cell>
          <cell r="O624" t="str">
            <v>CONCLUÍDO</v>
          </cell>
          <cell r="P624">
            <v>5</v>
          </cell>
          <cell r="Q624">
            <v>21</v>
          </cell>
          <cell r="R624" t="str">
            <v>Mariana</v>
          </cell>
          <cell r="S624" t="str">
            <v>APROVADO</v>
          </cell>
          <cell r="T624">
            <v>42661</v>
          </cell>
          <cell r="U624" t="str">
            <v>OUT</v>
          </cell>
          <cell r="V624">
            <v>2016</v>
          </cell>
          <cell r="W624" t="str">
            <v>SÃO GONÇALO</v>
          </cell>
          <cell r="X624" t="str">
            <v>NT-BR 010 R-1</v>
          </cell>
          <cell r="Y624" t="str">
            <v>MICRO</v>
          </cell>
          <cell r="Z624" t="str">
            <v>NÃO</v>
          </cell>
          <cell r="AA624" t="str">
            <v>BT - 1Ø</v>
          </cell>
          <cell r="AB624" t="str">
            <v>Residencial</v>
          </cell>
          <cell r="AC624" t="str">
            <v>ORDEM FINALIZADA</v>
          </cell>
          <cell r="AD624" t="str">
            <v>-22.767353</v>
          </cell>
          <cell r="AE624" t="str">
            <v>-42.884399</v>
          </cell>
          <cell r="AF624" t="str">
            <v>SIM</v>
          </cell>
          <cell r="AG624">
            <v>42746</v>
          </cell>
          <cell r="AH624" t="str">
            <v>AUTO</v>
          </cell>
          <cell r="AJ624">
            <v>42746</v>
          </cell>
          <cell r="AK624" t="str">
            <v>JAN</v>
          </cell>
          <cell r="AL624">
            <v>2017</v>
          </cell>
          <cell r="AM624" t="str">
            <v>Enel Soluções</v>
          </cell>
          <cell r="AQ624">
            <v>2</v>
          </cell>
          <cell r="AR624" t="str">
            <v/>
          </cell>
          <cell r="AS624">
            <v>145</v>
          </cell>
          <cell r="AU624" t="str">
            <v>VDP10</v>
          </cell>
          <cell r="AV624" t="str">
            <v>S306498</v>
          </cell>
          <cell r="AW624">
            <v>75</v>
          </cell>
          <cell r="AX624" t="str">
            <v>3# PR 1kV 3x50(50)mm²AL</v>
          </cell>
          <cell r="AY624">
            <v>0.19</v>
          </cell>
          <cell r="BA624" t="str">
            <v>3# CA 2 AWG</v>
          </cell>
          <cell r="BB624">
            <v>16.035170099173232</v>
          </cell>
        </row>
        <row r="625">
          <cell r="B625" t="str">
            <v>A017877274</v>
          </cell>
          <cell r="C625">
            <v>2384759</v>
          </cell>
          <cell r="D625" t="str">
            <v>SUZETE NUNES DA MOTA</v>
          </cell>
          <cell r="E625">
            <v>1.3</v>
          </cell>
          <cell r="F625">
            <v>1.3</v>
          </cell>
          <cell r="G625">
            <v>42601</v>
          </cell>
          <cell r="H625" t="str">
            <v>AGO</v>
          </cell>
          <cell r="I625">
            <v>2016</v>
          </cell>
          <cell r="J625">
            <v>42661</v>
          </cell>
          <cell r="K625">
            <v>42656</v>
          </cell>
          <cell r="L625" t="str">
            <v>OUT</v>
          </cell>
          <cell r="M625">
            <v>2016</v>
          </cell>
          <cell r="N625" t="str">
            <v>-</v>
          </cell>
          <cell r="O625" t="str">
            <v>CONCLUÍDO</v>
          </cell>
          <cell r="P625">
            <v>6</v>
          </cell>
          <cell r="Q625">
            <v>22</v>
          </cell>
          <cell r="R625" t="str">
            <v>Mariana</v>
          </cell>
          <cell r="S625" t="str">
            <v>APROVADO</v>
          </cell>
          <cell r="T625">
            <v>42662</v>
          </cell>
          <cell r="U625" t="str">
            <v>OUT</v>
          </cell>
          <cell r="V625">
            <v>2016</v>
          </cell>
          <cell r="W625" t="str">
            <v>NITERÓI</v>
          </cell>
          <cell r="X625" t="str">
            <v>NT-BR 010 R-1</v>
          </cell>
          <cell r="Y625" t="str">
            <v>MICRO</v>
          </cell>
          <cell r="Z625" t="str">
            <v>NÃO</v>
          </cell>
          <cell r="AA625" t="str">
            <v>BT - 3Ø</v>
          </cell>
          <cell r="AB625" t="str">
            <v>Residencial</v>
          </cell>
          <cell r="AC625" t="str">
            <v>ORDEM FINALIZADA</v>
          </cell>
          <cell r="AD625" t="str">
            <v>-22.970989</v>
          </cell>
          <cell r="AE625" t="str">
            <v>-42.906378</v>
          </cell>
          <cell r="AF625" t="str">
            <v>SIM</v>
          </cell>
          <cell r="AG625">
            <v>42685</v>
          </cell>
          <cell r="AH625" t="str">
            <v>AUTO</v>
          </cell>
          <cell r="AJ625">
            <v>42690</v>
          </cell>
          <cell r="AK625" t="str">
            <v>NOV</v>
          </cell>
          <cell r="AL625">
            <v>2016</v>
          </cell>
          <cell r="AM625" t="str">
            <v>Enel Soluções</v>
          </cell>
          <cell r="AO625" t="str">
            <v>Jinko Solar - JKM260P-60</v>
          </cell>
          <cell r="AP625" t="str">
            <v>PHB - 1500-SS</v>
          </cell>
          <cell r="AQ625">
            <v>2</v>
          </cell>
          <cell r="AR625" t="str">
            <v/>
          </cell>
          <cell r="AS625">
            <v>89</v>
          </cell>
          <cell r="AU625" t="str">
            <v>INO04</v>
          </cell>
          <cell r="AV625" t="str">
            <v>NI39190</v>
          </cell>
          <cell r="AW625">
            <v>113</v>
          </cell>
          <cell r="AX625" t="str">
            <v>3# CU 16-1 FIO (CU 16-1 FIO)</v>
          </cell>
          <cell r="AY625">
            <v>0.75409999999999999</v>
          </cell>
          <cell r="BA625" t="str">
            <v>3# CA 2 AWG</v>
          </cell>
          <cell r="BB625">
            <v>17.829999999999998</v>
          </cell>
        </row>
        <row r="626">
          <cell r="B626" t="str">
            <v>A018072849</v>
          </cell>
          <cell r="C626">
            <v>4901143</v>
          </cell>
          <cell r="D626" t="str">
            <v>SAULE LUCIANO BERNARDI</v>
          </cell>
          <cell r="E626">
            <v>11.44</v>
          </cell>
          <cell r="F626">
            <v>11.44</v>
          </cell>
          <cell r="G626">
            <v>42627</v>
          </cell>
          <cell r="H626" t="str">
            <v>SET</v>
          </cell>
          <cell r="I626">
            <v>2016</v>
          </cell>
          <cell r="J626">
            <v>42657</v>
          </cell>
          <cell r="K626">
            <v>42657</v>
          </cell>
          <cell r="L626" t="str">
            <v>OUT</v>
          </cell>
          <cell r="M626">
            <v>2016</v>
          </cell>
          <cell r="N626" t="str">
            <v>-</v>
          </cell>
          <cell r="O626" t="str">
            <v>VISTORIA</v>
          </cell>
          <cell r="P626">
            <v>5</v>
          </cell>
          <cell r="Q626">
            <v>22</v>
          </cell>
          <cell r="R626" t="str">
            <v>Mariana</v>
          </cell>
          <cell r="S626" t="str">
            <v>APROVADO</v>
          </cell>
          <cell r="T626">
            <v>42662</v>
          </cell>
          <cell r="U626" t="str">
            <v>OUT</v>
          </cell>
          <cell r="V626">
            <v>2016</v>
          </cell>
          <cell r="W626" t="str">
            <v>CAMPOS</v>
          </cell>
          <cell r="X626" t="str">
            <v>NT-BR 010 R-1</v>
          </cell>
          <cell r="Y626" t="str">
            <v>MICRO</v>
          </cell>
          <cell r="Z626" t="str">
            <v>NÃO</v>
          </cell>
          <cell r="AA626" t="str">
            <v>BT - 3Ø</v>
          </cell>
          <cell r="AB626" t="str">
            <v>Residencial</v>
          </cell>
          <cell r="AC626" t="str">
            <v>ORDEM SUSPENSA</v>
          </cell>
          <cell r="AD626" t="str">
            <v>-21.761480</v>
          </cell>
          <cell r="AE626" t="str">
            <v>-41.362069</v>
          </cell>
          <cell r="AF626" t="str">
            <v>NÃO</v>
          </cell>
          <cell r="AG626" t="str">
            <v/>
          </cell>
          <cell r="AH626" t="str">
            <v>AUTO</v>
          </cell>
          <cell r="AK626" t="str">
            <v>-</v>
          </cell>
          <cell r="AL626" t="str">
            <v>-</v>
          </cell>
          <cell r="AM626" t="str">
            <v>Joselito G Silveira</v>
          </cell>
          <cell r="AQ626">
            <v>2</v>
          </cell>
          <cell r="AR626" t="str">
            <v>CANC VISTORIA</v>
          </cell>
          <cell r="AS626" t="str">
            <v>-</v>
          </cell>
          <cell r="AU626" t="str">
            <v>MOB01</v>
          </cell>
          <cell r="AV626" t="str">
            <v>C360433</v>
          </cell>
          <cell r="AW626">
            <v>45</v>
          </cell>
          <cell r="AX626" t="str">
            <v>2# PR 1KV 3X95(50)MM²AL</v>
          </cell>
          <cell r="AY626">
            <v>0.37710000000000005</v>
          </cell>
          <cell r="BA626" t="str">
            <v>1# CAA 4 AWG</v>
          </cell>
          <cell r="BB626">
            <v>3.18</v>
          </cell>
        </row>
        <row r="627">
          <cell r="B627" t="str">
            <v>A018293401</v>
          </cell>
          <cell r="C627">
            <v>4215635</v>
          </cell>
          <cell r="D627" t="str">
            <v>EMERSON ADRIANO FERRATO MELO</v>
          </cell>
          <cell r="E627">
            <v>10</v>
          </cell>
          <cell r="F627" t="str">
            <v>0</v>
          </cell>
          <cell r="G627">
            <v>42654</v>
          </cell>
          <cell r="H627" t="str">
            <v>OUT</v>
          </cell>
          <cell r="I627">
            <v>2016</v>
          </cell>
          <cell r="J627">
            <v>42657</v>
          </cell>
          <cell r="K627">
            <v>42657</v>
          </cell>
          <cell r="L627" t="str">
            <v>OUT</v>
          </cell>
          <cell r="M627">
            <v>2016</v>
          </cell>
          <cell r="N627" t="str">
            <v>-</v>
          </cell>
          <cell r="O627" t="str">
            <v>CONCLUÍDO</v>
          </cell>
          <cell r="P627">
            <v>11</v>
          </cell>
          <cell r="Q627">
            <v>61</v>
          </cell>
          <cell r="R627" t="str">
            <v>Mariana</v>
          </cell>
          <cell r="S627" t="str">
            <v>REPROVADO</v>
          </cell>
          <cell r="T627">
            <v>42668</v>
          </cell>
          <cell r="U627" t="str">
            <v>OUT</v>
          </cell>
          <cell r="V627">
            <v>2016</v>
          </cell>
          <cell r="W627" t="str">
            <v>PETRÓPOLIS</v>
          </cell>
          <cell r="X627" t="str">
            <v>NT-BR 010 R-1</v>
          </cell>
          <cell r="Y627" t="str">
            <v>MICRO</v>
          </cell>
          <cell r="Z627" t="str">
            <v>NÃO</v>
          </cell>
          <cell r="AA627" t="str">
            <v>BT - 3Ø</v>
          </cell>
          <cell r="AB627" t="str">
            <v>Residencial</v>
          </cell>
          <cell r="AC627" t="str">
            <v>ORDEM FINALIZADA</v>
          </cell>
          <cell r="AD627" t="str">
            <v>-22.416160</v>
          </cell>
          <cell r="AE627" t="str">
            <v>-43.097167</v>
          </cell>
          <cell r="AF627" t="str">
            <v>NÃO</v>
          </cell>
          <cell r="AH627" t="str">
            <v>AUTO</v>
          </cell>
          <cell r="AJ627">
            <v>42829</v>
          </cell>
          <cell r="AK627" t="str">
            <v>ABR</v>
          </cell>
          <cell r="AL627">
            <v>2017</v>
          </cell>
          <cell r="AM627" t="str">
            <v>Solar Grid</v>
          </cell>
          <cell r="AO627" t="str">
            <v>Canadian Solar - CS6K-275M</v>
          </cell>
          <cell r="AP627" t="str">
            <v>ABB PVI-10.0-TL-OUTD</v>
          </cell>
          <cell r="AQ627">
            <v>1</v>
          </cell>
          <cell r="AR627" t="str">
            <v/>
          </cell>
          <cell r="AS627">
            <v>175</v>
          </cell>
          <cell r="AT627" t="str">
            <v>Diagrama/Projeto + Certificado/Registro - Inversor</v>
          </cell>
          <cell r="AU627" t="str">
            <v>ITP06</v>
          </cell>
          <cell r="AV627" t="str">
            <v>P871452</v>
          </cell>
          <cell r="AW627">
            <v>150</v>
          </cell>
          <cell r="AX627">
            <v>0</v>
          </cell>
          <cell r="AY627">
            <v>0</v>
          </cell>
          <cell r="BA627" t="str">
            <v>3# COMP 1/0 (CA 2 AWG)</v>
          </cell>
          <cell r="BB627">
            <v>8.75</v>
          </cell>
        </row>
        <row r="628">
          <cell r="B628" t="str">
            <v>A018206210</v>
          </cell>
          <cell r="C628">
            <v>6295362</v>
          </cell>
          <cell r="D628" t="str">
            <v>SAVIO BOECHAT PRIMO DE SIQUEIRA</v>
          </cell>
          <cell r="E628">
            <v>5.0999999999999996</v>
          </cell>
          <cell r="F628">
            <v>5.0999999999999996</v>
          </cell>
          <cell r="G628">
            <v>42643</v>
          </cell>
          <cell r="H628" t="str">
            <v>SET</v>
          </cell>
          <cell r="I628">
            <v>2016</v>
          </cell>
          <cell r="J628">
            <v>42660</v>
          </cell>
          <cell r="K628">
            <v>42660</v>
          </cell>
          <cell r="L628" t="str">
            <v>OUT</v>
          </cell>
          <cell r="M628">
            <v>2016</v>
          </cell>
          <cell r="N628" t="str">
            <v>-</v>
          </cell>
          <cell r="O628" t="str">
            <v>CONCLUÍDO</v>
          </cell>
          <cell r="P628">
            <v>2</v>
          </cell>
          <cell r="Q628">
            <v>10</v>
          </cell>
          <cell r="R628" t="str">
            <v>Mariana</v>
          </cell>
          <cell r="S628" t="str">
            <v>APROVADO</v>
          </cell>
          <cell r="T628">
            <v>42662</v>
          </cell>
          <cell r="U628" t="str">
            <v>OUT</v>
          </cell>
          <cell r="V628">
            <v>2016</v>
          </cell>
          <cell r="W628" t="str">
            <v>ITAPERUNA</v>
          </cell>
          <cell r="X628" t="str">
            <v>NT-BR 010 R-1</v>
          </cell>
          <cell r="Y628" t="str">
            <v>MICRO</v>
          </cell>
          <cell r="Z628" t="str">
            <v>NÃO</v>
          </cell>
          <cell r="AA628" t="str">
            <v>BT - 3Ø</v>
          </cell>
          <cell r="AB628" t="str">
            <v>Comercial</v>
          </cell>
          <cell r="AC628" t="str">
            <v>ORDEM FINALIZADA</v>
          </cell>
          <cell r="AD628" t="str">
            <v>-21.202058</v>
          </cell>
          <cell r="AE628" t="str">
            <v>-41.890563</v>
          </cell>
          <cell r="AF628" t="str">
            <v>SIM</v>
          </cell>
          <cell r="AG628">
            <v>42692</v>
          </cell>
          <cell r="AH628" t="str">
            <v>AUTO</v>
          </cell>
          <cell r="AJ628">
            <v>42695</v>
          </cell>
          <cell r="AK628" t="str">
            <v>NOV</v>
          </cell>
          <cell r="AL628">
            <v>2016</v>
          </cell>
          <cell r="AM628" t="str">
            <v>Antonio C Pinto</v>
          </cell>
          <cell r="AO628" t="str">
            <v>Canadian Solar - CS6P-265P</v>
          </cell>
          <cell r="AP628" t="str">
            <v>B&amp;B - SF5000-TL</v>
          </cell>
          <cell r="AQ628">
            <v>2</v>
          </cell>
          <cell r="AR628" t="str">
            <v/>
          </cell>
          <cell r="AS628">
            <v>52</v>
          </cell>
          <cell r="AU628" t="str">
            <v>ITR09</v>
          </cell>
          <cell r="AV628" t="str">
            <v>IT10782</v>
          </cell>
          <cell r="AW628">
            <v>75</v>
          </cell>
          <cell r="AX628" t="str">
            <v>3# CA 4/0 AWG (CA 1/0 AWG)</v>
          </cell>
          <cell r="AY628">
            <v>0.24209999999999998</v>
          </cell>
          <cell r="BA628" t="str">
            <v>3# CA 4 AWG (CA 2 AWG)</v>
          </cell>
          <cell r="BB628">
            <v>1.443420520986419</v>
          </cell>
        </row>
        <row r="629">
          <cell r="B629" t="str">
            <v>A018207208</v>
          </cell>
          <cell r="C629">
            <v>5767429</v>
          </cell>
          <cell r="D629" t="str">
            <v>ALESSANDRO DE LIMA GRANJA</v>
          </cell>
          <cell r="E629">
            <v>2.6</v>
          </cell>
          <cell r="F629">
            <v>2.6</v>
          </cell>
          <cell r="G629">
            <v>42643</v>
          </cell>
          <cell r="H629" t="str">
            <v>SET</v>
          </cell>
          <cell r="I629">
            <v>2016</v>
          </cell>
          <cell r="J629">
            <v>42660</v>
          </cell>
          <cell r="K629">
            <v>42660</v>
          </cell>
          <cell r="L629" t="str">
            <v>OUT</v>
          </cell>
          <cell r="M629">
            <v>2016</v>
          </cell>
          <cell r="N629" t="str">
            <v>-</v>
          </cell>
          <cell r="O629" t="str">
            <v>CONCLUÍDO</v>
          </cell>
          <cell r="P629">
            <v>3</v>
          </cell>
          <cell r="Q629">
            <v>11</v>
          </cell>
          <cell r="R629" t="str">
            <v>Mariana</v>
          </cell>
          <cell r="S629" t="str">
            <v>APROVADO</v>
          </cell>
          <cell r="T629">
            <v>42663</v>
          </cell>
          <cell r="U629" t="str">
            <v>OUT</v>
          </cell>
          <cell r="V629">
            <v>2016</v>
          </cell>
          <cell r="W629" t="str">
            <v>CABO FRIO</v>
          </cell>
          <cell r="X629" t="str">
            <v>NT-BR 010 R-1</v>
          </cell>
          <cell r="Y629" t="str">
            <v>MICRO</v>
          </cell>
          <cell r="Z629" t="str">
            <v>NÃO</v>
          </cell>
          <cell r="AA629" t="str">
            <v>BT - 2Ø</v>
          </cell>
          <cell r="AB629" t="str">
            <v>Residencial</v>
          </cell>
          <cell r="AC629" t="str">
            <v>ORDEM FINALIZADA</v>
          </cell>
          <cell r="AD629" t="str">
            <v>-22.863672</v>
          </cell>
          <cell r="AE629" t="str">
            <v>-42.008557</v>
          </cell>
          <cell r="AF629" t="str">
            <v>SIM</v>
          </cell>
          <cell r="AG629">
            <v>42671</v>
          </cell>
          <cell r="AH629" t="str">
            <v>AUTO</v>
          </cell>
          <cell r="AJ629" t="str">
            <v>28/10/2016</v>
          </cell>
          <cell r="AK629" t="str">
            <v>OUT</v>
          </cell>
          <cell r="AL629">
            <v>2016</v>
          </cell>
          <cell r="AM629" t="str">
            <v>Enel Soluções</v>
          </cell>
          <cell r="AO629" t="str">
            <v>Jinko Solar - JKM260P-60</v>
          </cell>
          <cell r="AP629" t="str">
            <v>Fronius - Primo 3.0-1</v>
          </cell>
          <cell r="AQ629">
            <v>2</v>
          </cell>
          <cell r="AR629" t="str">
            <v/>
          </cell>
          <cell r="AS629">
            <v>28</v>
          </cell>
          <cell r="AU629" t="str">
            <v>POC06</v>
          </cell>
          <cell r="AV629" t="str">
            <v>CF48262</v>
          </cell>
          <cell r="AW629">
            <v>75</v>
          </cell>
          <cell r="AX629" t="str">
            <v>3# CU 70 mm² (CU 35 mm²)</v>
          </cell>
          <cell r="AY629">
            <v>0.16419999999999998</v>
          </cell>
          <cell r="BA629" t="str">
            <v>3# CU 35 mm²</v>
          </cell>
          <cell r="BB629">
            <v>4.7699999999999996</v>
          </cell>
        </row>
        <row r="630">
          <cell r="B630" t="str">
            <v>A017908028</v>
          </cell>
          <cell r="C630">
            <v>5637977</v>
          </cell>
          <cell r="D630" t="str">
            <v>CARLOS AUGUSTO GASPAR</v>
          </cell>
          <cell r="E630">
            <v>4.08</v>
          </cell>
          <cell r="F630">
            <v>4.08</v>
          </cell>
          <cell r="G630">
            <v>42606</v>
          </cell>
          <cell r="H630" t="str">
            <v>AGO</v>
          </cell>
          <cell r="I630">
            <v>2016</v>
          </cell>
          <cell r="J630">
            <v>42662</v>
          </cell>
          <cell r="K630">
            <v>42660</v>
          </cell>
          <cell r="L630" t="str">
            <v>OUT</v>
          </cell>
          <cell r="M630">
            <v>2016</v>
          </cell>
          <cell r="N630" t="str">
            <v>-</v>
          </cell>
          <cell r="O630" t="str">
            <v>CONCLUÍDO</v>
          </cell>
          <cell r="P630">
            <v>4</v>
          </cell>
          <cell r="Q630">
            <v>23</v>
          </cell>
          <cell r="R630" t="str">
            <v>Mariana</v>
          </cell>
          <cell r="S630" t="str">
            <v>APROVADO</v>
          </cell>
          <cell r="T630">
            <v>42664</v>
          </cell>
          <cell r="U630" t="str">
            <v>OUT</v>
          </cell>
          <cell r="V630">
            <v>2016</v>
          </cell>
          <cell r="W630" t="str">
            <v>NITERÓI</v>
          </cell>
          <cell r="X630" t="str">
            <v>NT-BR 010 R-1</v>
          </cell>
          <cell r="Y630" t="str">
            <v>MICRO</v>
          </cell>
          <cell r="Z630" t="str">
            <v>NÃO</v>
          </cell>
          <cell r="AA630" t="str">
            <v>BT - 3Ø</v>
          </cell>
          <cell r="AB630" t="str">
            <v>Residencial</v>
          </cell>
          <cell r="AC630" t="str">
            <v>ORDEM FINALIZADA</v>
          </cell>
          <cell r="AD630" t="str">
            <v>-22.956667</v>
          </cell>
          <cell r="AE630" t="str">
            <v>-43.068381</v>
          </cell>
          <cell r="AF630" t="str">
            <v>SIM</v>
          </cell>
          <cell r="AG630">
            <v>42703</v>
          </cell>
          <cell r="AH630" t="str">
            <v>AUTO REM</v>
          </cell>
          <cell r="AI630" t="str">
            <v>6502448 - 50% / 2461190 - 50%</v>
          </cell>
          <cell r="AJ630">
            <v>42704</v>
          </cell>
          <cell r="AK630" t="str">
            <v>NOV</v>
          </cell>
          <cell r="AL630">
            <v>2016</v>
          </cell>
          <cell r="AM630" t="str">
            <v>Anderson dos Santos</v>
          </cell>
          <cell r="AO630" t="str">
            <v>Canadian Solar - CS6P-255P</v>
          </cell>
          <cell r="AP630" t="str">
            <v>SMA - SB5000TL-21</v>
          </cell>
          <cell r="AQ630">
            <v>3</v>
          </cell>
          <cell r="AR630" t="str">
            <v/>
          </cell>
          <cell r="AS630">
            <v>98</v>
          </cell>
          <cell r="AU630" t="str">
            <v>PIN04</v>
          </cell>
          <cell r="AV630" t="str">
            <v>NI34495</v>
          </cell>
          <cell r="AW630">
            <v>75</v>
          </cell>
          <cell r="AX630" t="str">
            <v>3# PR 1kV 3x95(70)mm²AL</v>
          </cell>
          <cell r="AY630">
            <v>0.48910000000000003</v>
          </cell>
          <cell r="BA630" t="str">
            <v>3# CA 2 AWG</v>
          </cell>
          <cell r="BB630">
            <v>1.66</v>
          </cell>
        </row>
        <row r="631">
          <cell r="B631" t="str">
            <v>A018199344</v>
          </cell>
          <cell r="C631">
            <v>6296403</v>
          </cell>
          <cell r="D631" t="str">
            <v>CARLOS HENRIQUE DA CUNHA VIANA</v>
          </cell>
          <cell r="E631">
            <v>1.56</v>
          </cell>
          <cell r="F631">
            <v>1.56</v>
          </cell>
          <cell r="G631">
            <v>42642</v>
          </cell>
          <cell r="H631" t="str">
            <v>SET</v>
          </cell>
          <cell r="I631">
            <v>2016</v>
          </cell>
          <cell r="J631">
            <v>42661</v>
          </cell>
          <cell r="K631">
            <v>42661</v>
          </cell>
          <cell r="L631" t="str">
            <v>OUT</v>
          </cell>
          <cell r="M631">
            <v>2016</v>
          </cell>
          <cell r="N631" t="str">
            <v>-</v>
          </cell>
          <cell r="O631" t="str">
            <v>CONCLUÍDO</v>
          </cell>
          <cell r="P631">
            <v>8</v>
          </cell>
          <cell r="Q631">
            <v>18</v>
          </cell>
          <cell r="R631" t="str">
            <v>Mariana</v>
          </cell>
          <cell r="S631" t="str">
            <v>APROVADO</v>
          </cell>
          <cell r="T631">
            <v>42669</v>
          </cell>
          <cell r="U631" t="str">
            <v>OUT</v>
          </cell>
          <cell r="V631">
            <v>2016</v>
          </cell>
          <cell r="W631" t="str">
            <v>MACAÉ</v>
          </cell>
          <cell r="X631" t="str">
            <v>NT-BR 010 R-1</v>
          </cell>
          <cell r="Y631" t="str">
            <v>MICRO</v>
          </cell>
          <cell r="Z631" t="str">
            <v>NÃO</v>
          </cell>
          <cell r="AA631" t="str">
            <v>BT - 2Ø</v>
          </cell>
          <cell r="AB631" t="str">
            <v>Residencial</v>
          </cell>
          <cell r="AC631" t="str">
            <v>ORDEM FINALIZADA</v>
          </cell>
          <cell r="AD631" t="str">
            <v>-22.490888</v>
          </cell>
          <cell r="AE631" t="str">
            <v>-41.913270</v>
          </cell>
          <cell r="AF631" t="str">
            <v>SIM</v>
          </cell>
          <cell r="AG631">
            <v>42684</v>
          </cell>
          <cell r="AH631" t="str">
            <v>AUTO</v>
          </cell>
          <cell r="AJ631">
            <v>42690</v>
          </cell>
          <cell r="AK631" t="str">
            <v>NOV</v>
          </cell>
          <cell r="AL631">
            <v>2016</v>
          </cell>
          <cell r="AM631" t="str">
            <v>Carlos H C Viana</v>
          </cell>
          <cell r="AO631" t="str">
            <v>Canadian Solar - JKM260P-60</v>
          </cell>
          <cell r="AP631" t="str">
            <v>PHB - PHB 1500-SS</v>
          </cell>
          <cell r="AQ631">
            <v>3</v>
          </cell>
          <cell r="AR631" t="str">
            <v/>
          </cell>
          <cell r="AS631">
            <v>48</v>
          </cell>
          <cell r="AU631" t="str">
            <v>RDO06</v>
          </cell>
          <cell r="AV631" t="str">
            <v>M466914</v>
          </cell>
          <cell r="AW631">
            <v>15</v>
          </cell>
          <cell r="AX631" t="str">
            <v>3# PR 1kV 3x95(50)mm²AL</v>
          </cell>
          <cell r="AY631">
            <v>0.152</v>
          </cell>
          <cell r="BA631" t="str">
            <v>3# CU 35 mm²</v>
          </cell>
          <cell r="BB631">
            <v>12.88919065696885</v>
          </cell>
        </row>
        <row r="632">
          <cell r="B632" t="str">
            <v>A018123204</v>
          </cell>
          <cell r="C632">
            <v>2961155</v>
          </cell>
          <cell r="D632" t="str">
            <v>MARCELO BAPTISTA RODRIGUES</v>
          </cell>
          <cell r="E632">
            <v>2.12</v>
          </cell>
          <cell r="F632">
            <v>2.12</v>
          </cell>
          <cell r="G632">
            <v>42633</v>
          </cell>
          <cell r="H632" t="str">
            <v>SET</v>
          </cell>
          <cell r="I632">
            <v>2016</v>
          </cell>
          <cell r="J632">
            <v>42662</v>
          </cell>
          <cell r="K632">
            <v>42662</v>
          </cell>
          <cell r="L632" t="str">
            <v>OUT</v>
          </cell>
          <cell r="M632">
            <v>2016</v>
          </cell>
          <cell r="N632" t="str">
            <v>-</v>
          </cell>
          <cell r="O632" t="str">
            <v>CONCLUÍDO</v>
          </cell>
          <cell r="P632">
            <v>2</v>
          </cell>
          <cell r="Q632">
            <v>18</v>
          </cell>
          <cell r="R632" t="str">
            <v>Mariana</v>
          </cell>
          <cell r="S632" t="str">
            <v>APROVADO</v>
          </cell>
          <cell r="T632">
            <v>42664</v>
          </cell>
          <cell r="U632" t="str">
            <v>OUT</v>
          </cell>
          <cell r="V632">
            <v>2016</v>
          </cell>
          <cell r="W632" t="str">
            <v>CABO FRIO</v>
          </cell>
          <cell r="X632" t="str">
            <v>NT-BR 010 R-1</v>
          </cell>
          <cell r="Y632" t="str">
            <v>MICRO</v>
          </cell>
          <cell r="Z632" t="str">
            <v>NÃO</v>
          </cell>
          <cell r="AA632" t="str">
            <v>BT - 3Ø</v>
          </cell>
          <cell r="AB632" t="str">
            <v>Residencial</v>
          </cell>
          <cell r="AC632" t="str">
            <v>ORDEM FINALIZADA</v>
          </cell>
          <cell r="AD632" t="str">
            <v>-22.840604</v>
          </cell>
          <cell r="AE632" t="str">
            <v>-42.301032</v>
          </cell>
          <cell r="AF632" t="str">
            <v>SIM</v>
          </cell>
          <cell r="AG632">
            <v>42675</v>
          </cell>
          <cell r="AH632" t="str">
            <v>AUTO</v>
          </cell>
          <cell r="AJ632">
            <v>42681</v>
          </cell>
          <cell r="AK632" t="str">
            <v>NOV</v>
          </cell>
          <cell r="AL632">
            <v>2016</v>
          </cell>
          <cell r="AM632" t="str">
            <v>Hoger</v>
          </cell>
          <cell r="AO632" t="str">
            <v>SUN EDISON - SE F265</v>
          </cell>
          <cell r="AP632" t="str">
            <v>Fronius - Fronius Galvo 2,0</v>
          </cell>
          <cell r="AQ632">
            <v>3</v>
          </cell>
          <cell r="AR632" t="str">
            <v/>
          </cell>
          <cell r="AS632">
            <v>48</v>
          </cell>
          <cell r="AU632" t="str">
            <v>EAR01</v>
          </cell>
          <cell r="AV632" t="str">
            <v>AR62019</v>
          </cell>
          <cell r="AW632">
            <v>30</v>
          </cell>
          <cell r="AX632" t="str">
            <v>3# PR 1kV 3x50(50)mm²AL</v>
          </cell>
          <cell r="AY632">
            <v>1.113</v>
          </cell>
          <cell r="BA632" t="str">
            <v>3# CA 2 AWG</v>
          </cell>
          <cell r="BB632">
            <v>60.717894026967592</v>
          </cell>
        </row>
        <row r="633">
          <cell r="B633" t="str">
            <v>A018206009</v>
          </cell>
          <cell r="C633">
            <v>5658489</v>
          </cell>
          <cell r="D633" t="str">
            <v>MARCIA MARIA DE ALMEIDA CASTRO</v>
          </cell>
          <cell r="E633">
            <v>6.76</v>
          </cell>
          <cell r="F633">
            <v>6.76</v>
          </cell>
          <cell r="G633">
            <v>42643</v>
          </cell>
          <cell r="H633" t="str">
            <v>SET</v>
          </cell>
          <cell r="I633">
            <v>2016</v>
          </cell>
          <cell r="J633">
            <v>42663</v>
          </cell>
          <cell r="K633">
            <v>42663</v>
          </cell>
          <cell r="L633" t="str">
            <v>OUT</v>
          </cell>
          <cell r="M633">
            <v>2016</v>
          </cell>
          <cell r="N633" t="str">
            <v>-</v>
          </cell>
          <cell r="O633" t="str">
            <v>CONCLUÍDO</v>
          </cell>
          <cell r="P633">
            <v>4</v>
          </cell>
          <cell r="Q633">
            <v>12</v>
          </cell>
          <cell r="R633" t="str">
            <v>Mariana</v>
          </cell>
          <cell r="S633" t="str">
            <v>APROVADO</v>
          </cell>
          <cell r="T633">
            <v>42667</v>
          </cell>
          <cell r="U633" t="str">
            <v>OUT</v>
          </cell>
          <cell r="V633">
            <v>2016</v>
          </cell>
          <cell r="W633" t="str">
            <v>NITERÓI</v>
          </cell>
          <cell r="X633" t="str">
            <v>NT-BR 010 R-1</v>
          </cell>
          <cell r="Y633" t="str">
            <v>MICRO</v>
          </cell>
          <cell r="Z633" t="str">
            <v>NÃO</v>
          </cell>
          <cell r="AA633" t="str">
            <v>BT - 3Ø</v>
          </cell>
          <cell r="AB633" t="str">
            <v>Residencial</v>
          </cell>
          <cell r="AC633" t="str">
            <v>ORDEM FINALIZADA</v>
          </cell>
          <cell r="AD633" t="str">
            <v>-22.957096</v>
          </cell>
          <cell r="AE633" t="str">
            <v>-43.058190</v>
          </cell>
          <cell r="AF633" t="str">
            <v>SIM</v>
          </cell>
          <cell r="AG633">
            <v>42681</v>
          </cell>
          <cell r="AH633" t="str">
            <v>AUTO REM</v>
          </cell>
          <cell r="AI633" t="str">
            <v>5658489 - 90% / 501675 - 10%</v>
          </cell>
          <cell r="AJ633">
            <v>42684</v>
          </cell>
          <cell r="AK633" t="str">
            <v>NOV</v>
          </cell>
          <cell r="AL633">
            <v>2016</v>
          </cell>
          <cell r="AM633" t="str">
            <v>Solluz Solar</v>
          </cell>
          <cell r="AO633" t="str">
            <v>Canadian Solar - CS6K-260-FG</v>
          </cell>
          <cell r="AP633" t="str">
            <v>Fronius - Primo 6.0-1</v>
          </cell>
          <cell r="AQ633">
            <v>2</v>
          </cell>
          <cell r="AR633" t="str">
            <v/>
          </cell>
          <cell r="AS633">
            <v>41</v>
          </cell>
          <cell r="AU633" t="str">
            <v>PIN03</v>
          </cell>
          <cell r="AV633" t="str">
            <v>NI34434</v>
          </cell>
          <cell r="AW633">
            <v>75</v>
          </cell>
          <cell r="AX633" t="str">
            <v>3# PR 1kV 3x95(50)mm²AL</v>
          </cell>
          <cell r="AY633">
            <v>0.21209999999999998</v>
          </cell>
          <cell r="BA633" t="str">
            <v>3# CA 2 AWG</v>
          </cell>
          <cell r="BB633">
            <v>1.41</v>
          </cell>
        </row>
        <row r="634">
          <cell r="B634" t="str">
            <v>A018353850</v>
          </cell>
          <cell r="C634">
            <v>160705</v>
          </cell>
          <cell r="D634" t="str">
            <v>WILLIAM VALENTE DE SOUZA</v>
          </cell>
          <cell r="E634">
            <v>1.5</v>
          </cell>
          <cell r="F634" t="str">
            <v>0</v>
          </cell>
          <cell r="G634">
            <v>42662</v>
          </cell>
          <cell r="H634" t="str">
            <v>OUT</v>
          </cell>
          <cell r="I634">
            <v>2016</v>
          </cell>
          <cell r="J634">
            <v>42663</v>
          </cell>
          <cell r="K634">
            <v>42663</v>
          </cell>
          <cell r="L634" t="str">
            <v>OUT</v>
          </cell>
          <cell r="M634">
            <v>2016</v>
          </cell>
          <cell r="N634" t="str">
            <v>-</v>
          </cell>
          <cell r="O634" t="str">
            <v>CONCLUÍDO</v>
          </cell>
          <cell r="P634">
            <v>11</v>
          </cell>
          <cell r="Q634">
            <v>17</v>
          </cell>
          <cell r="R634" t="str">
            <v>Mariana</v>
          </cell>
          <cell r="S634" t="str">
            <v>REPROVADO</v>
          </cell>
          <cell r="T634">
            <v>42674</v>
          </cell>
          <cell r="U634" t="str">
            <v>OUT</v>
          </cell>
          <cell r="V634">
            <v>2016</v>
          </cell>
          <cell r="W634" t="str">
            <v>MACAÉ</v>
          </cell>
          <cell r="X634" t="str">
            <v>NT-BR 010 R-1</v>
          </cell>
          <cell r="Y634" t="str">
            <v>MICRO</v>
          </cell>
          <cell r="Z634" t="str">
            <v>NÃO</v>
          </cell>
          <cell r="AA634" t="str">
            <v>BT - 2Ø</v>
          </cell>
          <cell r="AB634" t="str">
            <v>Residencial</v>
          </cell>
          <cell r="AC634" t="str">
            <v>ORDEM FINALIZADA</v>
          </cell>
          <cell r="AD634" t="str">
            <v>-22.511982</v>
          </cell>
          <cell r="AE634" t="str">
            <v>-41.916181</v>
          </cell>
          <cell r="AF634" t="str">
            <v>NÃO</v>
          </cell>
          <cell r="AH634" t="str">
            <v>AUTO</v>
          </cell>
          <cell r="AJ634">
            <v>42768</v>
          </cell>
          <cell r="AK634" t="str">
            <v>FEV</v>
          </cell>
          <cell r="AL634">
            <v>2017</v>
          </cell>
          <cell r="AM634" t="str">
            <v>BlueSol</v>
          </cell>
          <cell r="AQ634">
            <v>1</v>
          </cell>
          <cell r="AR634" t="str">
            <v/>
          </cell>
          <cell r="AS634">
            <v>106</v>
          </cell>
          <cell r="AT634" t="str">
            <v>ART</v>
          </cell>
          <cell r="AU634" t="str">
            <v>RDO05</v>
          </cell>
          <cell r="AV634" t="str">
            <v>MC26247</v>
          </cell>
          <cell r="AW634">
            <v>75</v>
          </cell>
          <cell r="AX634" t="str">
            <v>3# PR 1kV 3x95(50)mm²AL</v>
          </cell>
          <cell r="AY634">
            <v>0.32200000000000001</v>
          </cell>
          <cell r="BA634" t="str">
            <v>3# CU 35 mm²</v>
          </cell>
          <cell r="BB634">
            <v>4.6382338094464997</v>
          </cell>
        </row>
        <row r="635">
          <cell r="B635" t="str">
            <v>A018345455</v>
          </cell>
          <cell r="C635">
            <v>3976757</v>
          </cell>
          <cell r="D635" t="str">
            <v>ARILTON HENRIQUES CARNEIRO JUNIOR</v>
          </cell>
          <cell r="E635">
            <v>3.25</v>
          </cell>
          <cell r="F635" t="str">
            <v>0</v>
          </cell>
          <cell r="G635">
            <v>42661</v>
          </cell>
          <cell r="H635" t="str">
            <v>OUT</v>
          </cell>
          <cell r="I635">
            <v>2016</v>
          </cell>
          <cell r="J635">
            <v>42663</v>
          </cell>
          <cell r="K635">
            <v>42663</v>
          </cell>
          <cell r="L635" t="str">
            <v>OUT</v>
          </cell>
          <cell r="M635">
            <v>2016</v>
          </cell>
          <cell r="N635" t="str">
            <v>-</v>
          </cell>
          <cell r="O635" t="str">
            <v>CONCLUÍDO</v>
          </cell>
          <cell r="P635">
            <v>12</v>
          </cell>
          <cell r="Q635">
            <v>16</v>
          </cell>
          <cell r="R635" t="str">
            <v>Mariana</v>
          </cell>
          <cell r="S635" t="str">
            <v>REPROVADO</v>
          </cell>
          <cell r="T635">
            <v>42675</v>
          </cell>
          <cell r="U635" t="str">
            <v>NOV</v>
          </cell>
          <cell r="V635">
            <v>2016</v>
          </cell>
          <cell r="W635" t="str">
            <v>MACAÉ</v>
          </cell>
          <cell r="X635" t="str">
            <v>NT-BR 010 R-1</v>
          </cell>
          <cell r="Y635" t="str">
            <v>MICRO</v>
          </cell>
          <cell r="Z635" t="str">
            <v>NÃO</v>
          </cell>
          <cell r="AA635" t="str">
            <v>BT - 3Ø</v>
          </cell>
          <cell r="AB635" t="str">
            <v>Residencial</v>
          </cell>
          <cell r="AC635" t="str">
            <v>ORDEM FINALIZADA</v>
          </cell>
          <cell r="AD635" t="str">
            <v>-22.405319</v>
          </cell>
          <cell r="AE635" t="str">
            <v>-41.830313</v>
          </cell>
          <cell r="AF635" t="str">
            <v>NÃO</v>
          </cell>
          <cell r="AH635" t="str">
            <v>AUTO</v>
          </cell>
          <cell r="AJ635">
            <v>42796</v>
          </cell>
          <cell r="AK635" t="str">
            <v>MAR</v>
          </cell>
          <cell r="AL635">
            <v>2017</v>
          </cell>
          <cell r="AM635" t="str">
            <v>Solar Energy do Brasil</v>
          </cell>
          <cell r="AQ635">
            <v>1</v>
          </cell>
          <cell r="AR635" t="str">
            <v/>
          </cell>
          <cell r="AS635">
            <v>135</v>
          </cell>
          <cell r="AT635" t="str">
            <v>ART + Coordenadas Geográficas/PS + Outros</v>
          </cell>
          <cell r="AU635" t="str">
            <v>IBS02</v>
          </cell>
          <cell r="AV635" t="str">
            <v>MC21491</v>
          </cell>
          <cell r="AW635">
            <v>75</v>
          </cell>
          <cell r="AX635" t="str">
            <v>3# CU 35 mm² (CU 16-1 FIO)</v>
          </cell>
          <cell r="AY635">
            <v>0.4481</v>
          </cell>
          <cell r="BA635" t="str">
            <v>3# COMP 50</v>
          </cell>
          <cell r="BB635">
            <v>6.4</v>
          </cell>
        </row>
        <row r="636">
          <cell r="B636" t="str">
            <v>A017674479</v>
          </cell>
          <cell r="C636">
            <v>1850032</v>
          </cell>
          <cell r="D636" t="str">
            <v>JOSE ROBERTO FARIAS CARNEIRO</v>
          </cell>
          <cell r="E636">
            <v>2</v>
          </cell>
          <cell r="F636" t="str">
            <v>0</v>
          </cell>
          <cell r="G636">
            <v>42576</v>
          </cell>
          <cell r="H636" t="str">
            <v>JUL</v>
          </cell>
          <cell r="I636">
            <v>2016</v>
          </cell>
          <cell r="J636">
            <v>42667</v>
          </cell>
          <cell r="K636">
            <v>42667</v>
          </cell>
          <cell r="L636" t="str">
            <v>OUT</v>
          </cell>
          <cell r="M636">
            <v>2016</v>
          </cell>
          <cell r="N636" t="str">
            <v>-</v>
          </cell>
          <cell r="O636" t="str">
            <v>VISTORIA</v>
          </cell>
          <cell r="P636">
            <v>8</v>
          </cell>
          <cell r="Q636">
            <v>26</v>
          </cell>
          <cell r="R636" t="str">
            <v>Mariana</v>
          </cell>
          <cell r="S636" t="str">
            <v>REPROVADO</v>
          </cell>
          <cell r="T636">
            <v>42675</v>
          </cell>
          <cell r="U636" t="str">
            <v>NOV</v>
          </cell>
          <cell r="V636">
            <v>2016</v>
          </cell>
          <cell r="W636" t="str">
            <v>CABO FRIO</v>
          </cell>
          <cell r="X636" t="str">
            <v>NT-BR 010 R-1</v>
          </cell>
          <cell r="Y636" t="str">
            <v>MICRO</v>
          </cell>
          <cell r="Z636" t="str">
            <v>NÃO</v>
          </cell>
          <cell r="AA636" t="str">
            <v>BT - 3Ø</v>
          </cell>
          <cell r="AB636" t="str">
            <v>Residencial</v>
          </cell>
          <cell r="AC636" t="str">
            <v>ORDEM SUSPENSA</v>
          </cell>
          <cell r="AD636" t="str">
            <v>-22.864213</v>
          </cell>
          <cell r="AE636" t="str">
            <v>-42.115547</v>
          </cell>
          <cell r="AF636" t="str">
            <v>NÃO</v>
          </cell>
          <cell r="AH636" t="str">
            <v>AUTO</v>
          </cell>
          <cell r="AK636" t="str">
            <v>-</v>
          </cell>
          <cell r="AL636" t="str">
            <v>-</v>
          </cell>
          <cell r="AM636" t="str">
            <v>Solar Energy do Brasil</v>
          </cell>
          <cell r="AN636" t="str">
            <v>Ampliação</v>
          </cell>
          <cell r="AQ636">
            <v>2</v>
          </cell>
          <cell r="AR636" t="str">
            <v/>
          </cell>
          <cell r="AS636" t="str">
            <v>-</v>
          </cell>
          <cell r="AT636" t="str">
            <v>Outros</v>
          </cell>
          <cell r="AU636" t="str">
            <v>SPA01</v>
          </cell>
          <cell r="AV636" t="str">
            <v>CF44445</v>
          </cell>
          <cell r="AW636">
            <v>75</v>
          </cell>
          <cell r="AX636" t="str">
            <v>3# CU 16-1 FIO (CU 16-1 FIO)</v>
          </cell>
          <cell r="AY636">
            <v>0.4461</v>
          </cell>
          <cell r="BA636" t="str">
            <v>3# CU 35 mm²</v>
          </cell>
          <cell r="BB636">
            <v>2.87</v>
          </cell>
        </row>
        <row r="637">
          <cell r="B637" t="str">
            <v>A018382531</v>
          </cell>
          <cell r="C637">
            <v>4846077</v>
          </cell>
          <cell r="D637" t="str">
            <v>FERNANDA AFFONSO QUINTES</v>
          </cell>
          <cell r="E637">
            <v>1.3</v>
          </cell>
          <cell r="F637">
            <v>1.3</v>
          </cell>
          <cell r="G637">
            <v>42664</v>
          </cell>
          <cell r="H637" t="str">
            <v>OUT</v>
          </cell>
          <cell r="I637">
            <v>2016</v>
          </cell>
          <cell r="J637">
            <v>42667</v>
          </cell>
          <cell r="K637">
            <v>42667</v>
          </cell>
          <cell r="L637" t="str">
            <v>OUT</v>
          </cell>
          <cell r="M637">
            <v>2016</v>
          </cell>
          <cell r="N637" t="str">
            <v>-</v>
          </cell>
          <cell r="O637" t="str">
            <v>CONCLUÍDO</v>
          </cell>
          <cell r="P637">
            <v>8</v>
          </cell>
          <cell r="Q637">
            <v>8</v>
          </cell>
          <cell r="R637" t="str">
            <v>Mariana</v>
          </cell>
          <cell r="S637" t="str">
            <v>APROVADO</v>
          </cell>
          <cell r="T637">
            <v>42675</v>
          </cell>
          <cell r="U637" t="str">
            <v>NOV</v>
          </cell>
          <cell r="V637">
            <v>2016</v>
          </cell>
          <cell r="W637" t="str">
            <v>NITERÓI</v>
          </cell>
          <cell r="X637" t="str">
            <v>NT-BR 010 R-1</v>
          </cell>
          <cell r="Y637" t="str">
            <v>MICRO</v>
          </cell>
          <cell r="Z637" t="str">
            <v>NÃO</v>
          </cell>
          <cell r="AA637" t="str">
            <v>BT - 1Ø</v>
          </cell>
          <cell r="AB637" t="str">
            <v>Residencial</v>
          </cell>
          <cell r="AC637" t="str">
            <v>ORDEM FINALIZADA</v>
          </cell>
          <cell r="AD637" t="str">
            <v>-22.874259</v>
          </cell>
          <cell r="AE637" t="str">
            <v>-43.078464</v>
          </cell>
          <cell r="AF637" t="str">
            <v>SIM</v>
          </cell>
          <cell r="AG637">
            <v>42692</v>
          </cell>
          <cell r="AH637" t="str">
            <v>AUTO</v>
          </cell>
          <cell r="AJ637">
            <v>42695</v>
          </cell>
          <cell r="AK637" t="str">
            <v>NOV</v>
          </cell>
          <cell r="AL637">
            <v>2016</v>
          </cell>
          <cell r="AM637" t="str">
            <v>Enel Soluções</v>
          </cell>
          <cell r="AO637" t="str">
            <v>Jinko Solar - JKM260P-60</v>
          </cell>
          <cell r="AP637" t="str">
            <v>PHB - 1500-SS</v>
          </cell>
          <cell r="AQ637">
            <v>1</v>
          </cell>
          <cell r="AR637" t="str">
            <v/>
          </cell>
          <cell r="AS637">
            <v>31</v>
          </cell>
          <cell r="AU637" t="str">
            <v>SPT09</v>
          </cell>
          <cell r="AV637" t="str">
            <v>NI32850</v>
          </cell>
          <cell r="AW637">
            <v>75</v>
          </cell>
          <cell r="AX637" t="str">
            <v>3# CU 35 mm² (CU 16-1 FIO)</v>
          </cell>
          <cell r="AY637">
            <v>0.31210000000000004</v>
          </cell>
          <cell r="BA637" t="str">
            <v>3# CA 2 AWG</v>
          </cell>
          <cell r="BB637">
            <v>5.2198228326933211</v>
          </cell>
        </row>
        <row r="638">
          <cell r="B638" t="str">
            <v>A018379781</v>
          </cell>
          <cell r="C638">
            <v>2109454</v>
          </cell>
          <cell r="D638" t="str">
            <v>GUY MARIE M LANGOHR</v>
          </cell>
          <cell r="E638">
            <v>1.56</v>
          </cell>
          <cell r="F638" t="str">
            <v>0</v>
          </cell>
          <cell r="G638">
            <v>42664</v>
          </cell>
          <cell r="H638" t="str">
            <v>OUT</v>
          </cell>
          <cell r="I638">
            <v>2016</v>
          </cell>
          <cell r="J638">
            <v>42667</v>
          </cell>
          <cell r="K638">
            <v>42667</v>
          </cell>
          <cell r="L638" t="str">
            <v>OUT</v>
          </cell>
          <cell r="M638">
            <v>2016</v>
          </cell>
          <cell r="N638" t="str">
            <v>-</v>
          </cell>
          <cell r="O638" t="str">
            <v>CONCLUÍDO</v>
          </cell>
          <cell r="P638">
            <v>15</v>
          </cell>
          <cell r="Q638">
            <v>15</v>
          </cell>
          <cell r="R638" t="str">
            <v>Olney</v>
          </cell>
          <cell r="S638" t="str">
            <v>REPROVADO</v>
          </cell>
          <cell r="T638">
            <v>42682</v>
          </cell>
          <cell r="U638" t="str">
            <v>NOV</v>
          </cell>
          <cell r="V638">
            <v>2016</v>
          </cell>
          <cell r="W638" t="str">
            <v>NITERÓI</v>
          </cell>
          <cell r="X638" t="str">
            <v>NT-BR 010 R-1</v>
          </cell>
          <cell r="Y638" t="str">
            <v>MICRO</v>
          </cell>
          <cell r="Z638" t="str">
            <v>NÃO</v>
          </cell>
          <cell r="AA638" t="str">
            <v>BT - 3Ø</v>
          </cell>
          <cell r="AB638" t="str">
            <v>Residencial</v>
          </cell>
          <cell r="AC638" t="str">
            <v>ORDEM FINALIZADA</v>
          </cell>
          <cell r="AD638" t="str">
            <v>-22.916733</v>
          </cell>
          <cell r="AE638" t="str">
            <v>-42.982289</v>
          </cell>
          <cell r="AF638" t="str">
            <v>NÃO</v>
          </cell>
          <cell r="AH638" t="str">
            <v>AUTO</v>
          </cell>
          <cell r="AJ638">
            <v>42752</v>
          </cell>
          <cell r="AK638" t="str">
            <v>JAN</v>
          </cell>
          <cell r="AL638">
            <v>2017</v>
          </cell>
          <cell r="AM638" t="str">
            <v>PEDH Energias Renováveis</v>
          </cell>
          <cell r="AN638" t="str">
            <v>Ampliação</v>
          </cell>
          <cell r="AQ638">
            <v>1</v>
          </cell>
          <cell r="AR638" t="str">
            <v/>
          </cell>
          <cell r="AS638">
            <v>88</v>
          </cell>
          <cell r="AT638" t="str">
            <v>Diagrama/Projeto + Outros</v>
          </cell>
          <cell r="AU638" t="str">
            <v>PIN08</v>
          </cell>
          <cell r="AV638" t="str">
            <v>NI33816</v>
          </cell>
          <cell r="AW638">
            <v>75</v>
          </cell>
          <cell r="AX638" t="str">
            <v>3# CA 1/0 AWG (CA 2 AWG)</v>
          </cell>
          <cell r="AY638">
            <v>0.442</v>
          </cell>
          <cell r="BA638" t="str">
            <v>3# CA 2 AWG</v>
          </cell>
          <cell r="BB638">
            <v>4.1399999999999997</v>
          </cell>
        </row>
        <row r="639">
          <cell r="B639" t="str">
            <v>A018380960</v>
          </cell>
          <cell r="C639">
            <v>330581</v>
          </cell>
          <cell r="D639" t="str">
            <v>JOAO CEZAR MOURA DA SILVA</v>
          </cell>
          <cell r="E639">
            <v>6</v>
          </cell>
          <cell r="F639" t="str">
            <v>0</v>
          </cell>
          <cell r="G639">
            <v>42664</v>
          </cell>
          <cell r="H639" t="str">
            <v>OUT</v>
          </cell>
          <cell r="I639">
            <v>2016</v>
          </cell>
          <cell r="J639">
            <v>42667</v>
          </cell>
          <cell r="K639">
            <v>42667</v>
          </cell>
          <cell r="L639" t="str">
            <v>OUT</v>
          </cell>
          <cell r="M639">
            <v>2016</v>
          </cell>
          <cell r="N639" t="str">
            <v>-</v>
          </cell>
          <cell r="O639" t="str">
            <v>CONCLUÍDO</v>
          </cell>
          <cell r="P639">
            <v>15</v>
          </cell>
          <cell r="Q639">
            <v>15</v>
          </cell>
          <cell r="R639" t="str">
            <v>Olney</v>
          </cell>
          <cell r="S639" t="str">
            <v>REPROVADO</v>
          </cell>
          <cell r="T639">
            <v>42682</v>
          </cell>
          <cell r="U639" t="str">
            <v>NOV</v>
          </cell>
          <cell r="V639">
            <v>2016</v>
          </cell>
          <cell r="W639" t="str">
            <v>CABO FRIO</v>
          </cell>
          <cell r="X639" t="str">
            <v>NT-BR 010 R-1</v>
          </cell>
          <cell r="Y639" t="str">
            <v>MICRO</v>
          </cell>
          <cell r="Z639" t="str">
            <v>NÃO</v>
          </cell>
          <cell r="AA639" t="str">
            <v>BT - 3Ø</v>
          </cell>
          <cell r="AB639" t="str">
            <v>Residencial</v>
          </cell>
          <cell r="AC639" t="str">
            <v>ORDEM FINALIZADA</v>
          </cell>
          <cell r="AD639" t="str">
            <v>-22.926172</v>
          </cell>
          <cell r="AE639" t="str">
            <v>-42.302061</v>
          </cell>
          <cell r="AF639" t="str">
            <v>NÃO</v>
          </cell>
          <cell r="AH639" t="str">
            <v>AUTO REM</v>
          </cell>
          <cell r="AI639" t="str">
            <v>330581 - 30% / 371340 - 70%</v>
          </cell>
          <cell r="AJ639">
            <v>42724</v>
          </cell>
          <cell r="AK639" t="str">
            <v>DEZ</v>
          </cell>
          <cell r="AL639">
            <v>2016</v>
          </cell>
          <cell r="AM639" t="str">
            <v>Engie</v>
          </cell>
          <cell r="AN639" t="str">
            <v>EXEMPLO</v>
          </cell>
          <cell r="AQ639">
            <v>1</v>
          </cell>
          <cell r="AR639" t="str">
            <v/>
          </cell>
          <cell r="AS639">
            <v>60</v>
          </cell>
          <cell r="AT639" t="str">
            <v>Representante Legal</v>
          </cell>
          <cell r="AU639" t="str">
            <v>ARA06</v>
          </cell>
          <cell r="AV639" t="str">
            <v>AR60383</v>
          </cell>
          <cell r="AW639">
            <v>45</v>
          </cell>
          <cell r="AX639" t="str">
            <v>3# CU 16-1 FIO (CU 16-1 FIO)</v>
          </cell>
          <cell r="AY639">
            <v>0.28000000000000003</v>
          </cell>
          <cell r="BA639" t="str">
            <v>3# CU 70 mm² (CA 2 AWG)</v>
          </cell>
          <cell r="BB639">
            <v>8.15</v>
          </cell>
        </row>
        <row r="640">
          <cell r="B640" t="str">
            <v>A018243045</v>
          </cell>
          <cell r="C640">
            <v>5639106</v>
          </cell>
          <cell r="D640" t="str">
            <v>MARCOS RICARDO VIEIRA RODRIGUES</v>
          </cell>
          <cell r="E640">
            <v>6</v>
          </cell>
          <cell r="F640">
            <v>6</v>
          </cell>
          <cell r="G640">
            <v>42648</v>
          </cell>
          <cell r="H640" t="str">
            <v>OUT</v>
          </cell>
          <cell r="I640">
            <v>2016</v>
          </cell>
          <cell r="J640">
            <v>42668</v>
          </cell>
          <cell r="K640">
            <v>42668</v>
          </cell>
          <cell r="L640" t="str">
            <v>OUT</v>
          </cell>
          <cell r="M640">
            <v>2016</v>
          </cell>
          <cell r="N640" t="str">
            <v>-</v>
          </cell>
          <cell r="O640" t="str">
            <v>CONCLUÍDO</v>
          </cell>
          <cell r="P640">
            <v>1</v>
          </cell>
          <cell r="Q640">
            <v>12</v>
          </cell>
          <cell r="R640" t="str">
            <v>Mariana</v>
          </cell>
          <cell r="S640" t="str">
            <v>APROVADO</v>
          </cell>
          <cell r="T640">
            <v>42669</v>
          </cell>
          <cell r="U640" t="str">
            <v>OUT</v>
          </cell>
          <cell r="V640">
            <v>2016</v>
          </cell>
          <cell r="W640" t="str">
            <v>SÃO GONÇALO</v>
          </cell>
          <cell r="X640" t="str">
            <v>NT-BR 010 R-1</v>
          </cell>
          <cell r="Y640" t="str">
            <v>MICRO</v>
          </cell>
          <cell r="Z640" t="str">
            <v>NÃO</v>
          </cell>
          <cell r="AA640" t="str">
            <v>BT - 3Ø</v>
          </cell>
          <cell r="AB640" t="str">
            <v>Residencial</v>
          </cell>
          <cell r="AC640" t="str">
            <v>ORDEM FINALIZADA</v>
          </cell>
          <cell r="AD640" t="str">
            <v>-22.747687</v>
          </cell>
          <cell r="AE640" t="str">
            <v>-42.854514</v>
          </cell>
          <cell r="AF640" t="str">
            <v>SIM</v>
          </cell>
          <cell r="AG640">
            <v>42705</v>
          </cell>
          <cell r="AH640" t="str">
            <v>AUTO</v>
          </cell>
          <cell r="AJ640">
            <v>42706</v>
          </cell>
          <cell r="AK640" t="str">
            <v>DEZ</v>
          </cell>
          <cell r="AL640">
            <v>2016</v>
          </cell>
          <cell r="AM640" t="str">
            <v>Enel Soluções</v>
          </cell>
          <cell r="AO640" t="str">
            <v>Jinko Solar - JKM260P-60</v>
          </cell>
          <cell r="AP640" t="str">
            <v>Fronius - Primo 6.0-1</v>
          </cell>
          <cell r="AQ640">
            <v>2</v>
          </cell>
          <cell r="AR640" t="str">
            <v/>
          </cell>
          <cell r="AS640">
            <v>58</v>
          </cell>
          <cell r="AU640" t="str">
            <v>VDP01</v>
          </cell>
          <cell r="AV640" t="str">
            <v>S305060</v>
          </cell>
          <cell r="AW640">
            <v>30</v>
          </cell>
          <cell r="AX640" t="str">
            <v>3# BT SDE</v>
          </cell>
          <cell r="AY640">
            <v>6.8099999999999994E-2</v>
          </cell>
          <cell r="BA640" t="str">
            <v>3# CA 2 AWG</v>
          </cell>
          <cell r="BB640">
            <v>4.248790020462236</v>
          </cell>
        </row>
        <row r="641">
          <cell r="B641" t="str">
            <v>A018398058</v>
          </cell>
          <cell r="C641">
            <v>6068045</v>
          </cell>
          <cell r="D641" t="str">
            <v>MARIANO HENRIQUE DE CASTRO SOBRAL</v>
          </cell>
          <cell r="E641">
            <v>3</v>
          </cell>
          <cell r="F641" t="str">
            <v>0</v>
          </cell>
          <cell r="G641">
            <v>42667</v>
          </cell>
          <cell r="H641" t="str">
            <v>OUT</v>
          </cell>
          <cell r="I641">
            <v>2016</v>
          </cell>
          <cell r="J641">
            <v>42668</v>
          </cell>
          <cell r="K641">
            <v>42668</v>
          </cell>
          <cell r="L641" t="str">
            <v>OUT</v>
          </cell>
          <cell r="M641">
            <v>2016</v>
          </cell>
          <cell r="N641" t="str">
            <v>-</v>
          </cell>
          <cell r="O641" t="str">
            <v>CONCLUÍDO</v>
          </cell>
          <cell r="P641">
            <v>14</v>
          </cell>
          <cell r="Q641">
            <v>17</v>
          </cell>
          <cell r="R641" t="str">
            <v>Olney</v>
          </cell>
          <cell r="S641" t="str">
            <v>REPROVADO</v>
          </cell>
          <cell r="T641">
            <v>42682</v>
          </cell>
          <cell r="U641" t="str">
            <v>NOV</v>
          </cell>
          <cell r="V641">
            <v>2016</v>
          </cell>
          <cell r="W641" t="str">
            <v>CABO FRIO</v>
          </cell>
          <cell r="X641" t="str">
            <v>NT-BR 010 R-1</v>
          </cell>
          <cell r="Y641" t="str">
            <v>MICRO</v>
          </cell>
          <cell r="Z641" t="str">
            <v>NÃO</v>
          </cell>
          <cell r="AA641" t="str">
            <v>BT - 3Ø</v>
          </cell>
          <cell r="AB641" t="str">
            <v>Residencial</v>
          </cell>
          <cell r="AC641" t="str">
            <v>ORDEM FINALIZADA</v>
          </cell>
          <cell r="AD641" t="str">
            <v>-22.843167</v>
          </cell>
          <cell r="AE641" t="str">
            <v>-42.003583</v>
          </cell>
          <cell r="AF641" t="str">
            <v>NÃO</v>
          </cell>
          <cell r="AH641" t="str">
            <v>AUTO</v>
          </cell>
          <cell r="AJ641">
            <v>42737</v>
          </cell>
          <cell r="AK641" t="str">
            <v>JAN</v>
          </cell>
          <cell r="AL641">
            <v>2017</v>
          </cell>
          <cell r="AM641" t="str">
            <v>Centro Novas Energias</v>
          </cell>
          <cell r="AQ641">
            <v>1</v>
          </cell>
          <cell r="AR641" t="str">
            <v/>
          </cell>
          <cell r="AS641">
            <v>70</v>
          </cell>
          <cell r="AT641" t="str">
            <v>ART + Formulário de SA + Outros</v>
          </cell>
          <cell r="AU641" t="str">
            <v>POC06</v>
          </cell>
          <cell r="AV641" t="str">
            <v>CF48273</v>
          </cell>
          <cell r="AW641">
            <v>30</v>
          </cell>
          <cell r="AX641" t="str">
            <v>3# PR 1kV 3x50(50)mm²AL</v>
          </cell>
          <cell r="AY641">
            <v>8.7999999999999995E-2</v>
          </cell>
          <cell r="BA641" t="str">
            <v>3# CU 35 mm²</v>
          </cell>
          <cell r="BB641">
            <v>4.7699999999999996</v>
          </cell>
        </row>
        <row r="642">
          <cell r="B642" t="str">
            <v>A018402189</v>
          </cell>
          <cell r="C642">
            <v>2679383</v>
          </cell>
          <cell r="D642" t="str">
            <v>MARCOS FIGUEIREDO DA SILVEIRA</v>
          </cell>
          <cell r="E642">
            <v>2.5</v>
          </cell>
          <cell r="F642">
            <v>2.5</v>
          </cell>
          <cell r="G642">
            <v>42668</v>
          </cell>
          <cell r="H642" t="str">
            <v>OUT</v>
          </cell>
          <cell r="I642">
            <v>2016</v>
          </cell>
          <cell r="J642">
            <v>42668</v>
          </cell>
          <cell r="K642">
            <v>42668</v>
          </cell>
          <cell r="L642" t="str">
            <v>OUT</v>
          </cell>
          <cell r="M642">
            <v>2016</v>
          </cell>
          <cell r="N642" t="str">
            <v>-</v>
          </cell>
          <cell r="O642" t="str">
            <v>CONCLUÍDO</v>
          </cell>
          <cell r="P642">
            <v>16</v>
          </cell>
          <cell r="Q642">
            <v>16</v>
          </cell>
          <cell r="R642" t="str">
            <v>Mariana</v>
          </cell>
          <cell r="S642" t="str">
            <v>APROVADO</v>
          </cell>
          <cell r="T642">
            <v>42684</v>
          </cell>
          <cell r="U642" t="str">
            <v>NOV</v>
          </cell>
          <cell r="V642">
            <v>2016</v>
          </cell>
          <cell r="W642" t="str">
            <v>NITERÓI</v>
          </cell>
          <cell r="X642" t="str">
            <v>NT-BR 010 R-1</v>
          </cell>
          <cell r="Y642" t="str">
            <v>MICRO</v>
          </cell>
          <cell r="Z642" t="str">
            <v>NÃO</v>
          </cell>
          <cell r="AA642" t="str">
            <v>BT - 2Ø</v>
          </cell>
          <cell r="AB642" t="str">
            <v>Residencial</v>
          </cell>
          <cell r="AC642" t="str">
            <v>ORDEM FINALIZADA</v>
          </cell>
          <cell r="AD642" t="str">
            <v>-22.913429</v>
          </cell>
          <cell r="AE642" t="str">
            <v>-42.945713</v>
          </cell>
          <cell r="AF642" t="str">
            <v>SIM</v>
          </cell>
          <cell r="AG642">
            <v>42705</v>
          </cell>
          <cell r="AH642" t="str">
            <v>AUTO</v>
          </cell>
          <cell r="AJ642">
            <v>42709</v>
          </cell>
          <cell r="AK642" t="str">
            <v>DEZ</v>
          </cell>
          <cell r="AL642">
            <v>2016</v>
          </cell>
          <cell r="AM642" t="str">
            <v>BlueSol</v>
          </cell>
          <cell r="AO642" t="str">
            <v>Sun Edison - SE-P265NPB-A4</v>
          </cell>
          <cell r="AP642" t="str">
            <v>Fronius - Fronius Galvo 2.5-1</v>
          </cell>
          <cell r="AQ642">
            <v>1</v>
          </cell>
          <cell r="AR642" t="str">
            <v/>
          </cell>
          <cell r="AS642">
            <v>41</v>
          </cell>
          <cell r="AU642" t="str">
            <v>INO03</v>
          </cell>
          <cell r="AV642" t="str">
            <v>NI17922</v>
          </cell>
          <cell r="AW642">
            <v>30</v>
          </cell>
          <cell r="AX642" t="str">
            <v>3# PR 1kV 3x50(50)mm²AL</v>
          </cell>
          <cell r="AY642">
            <v>0.1021</v>
          </cell>
          <cell r="BA642" t="str">
            <v>3# CA 2 AWG</v>
          </cell>
          <cell r="BB642">
            <v>14.54</v>
          </cell>
        </row>
        <row r="643">
          <cell r="B643" t="str">
            <v>A018411899</v>
          </cell>
          <cell r="C643">
            <v>6525669</v>
          </cell>
          <cell r="D643" t="str">
            <v>ELIZANDRO DO CARMO COELHO</v>
          </cell>
          <cell r="E643">
            <v>2.5</v>
          </cell>
          <cell r="F643">
            <v>2.5</v>
          </cell>
          <cell r="G643">
            <v>42669</v>
          </cell>
          <cell r="H643" t="str">
            <v>OUT</v>
          </cell>
          <cell r="I643">
            <v>2016</v>
          </cell>
          <cell r="J643">
            <v>42669</v>
          </cell>
          <cell r="K643">
            <v>42669</v>
          </cell>
          <cell r="L643" t="str">
            <v>OUT</v>
          </cell>
          <cell r="M643">
            <v>2016</v>
          </cell>
          <cell r="N643" t="str">
            <v>-</v>
          </cell>
          <cell r="O643" t="str">
            <v>CONCLUÍDO</v>
          </cell>
          <cell r="P643">
            <v>15</v>
          </cell>
          <cell r="Q643">
            <v>15</v>
          </cell>
          <cell r="R643" t="str">
            <v>Mariana</v>
          </cell>
          <cell r="S643" t="str">
            <v>APROVADO</v>
          </cell>
          <cell r="T643">
            <v>42684</v>
          </cell>
          <cell r="U643" t="str">
            <v>NOV</v>
          </cell>
          <cell r="V643">
            <v>2016</v>
          </cell>
          <cell r="W643" t="str">
            <v>CAMPOS</v>
          </cell>
          <cell r="X643" t="str">
            <v>NT-BR 010 R-1</v>
          </cell>
          <cell r="Y643" t="str">
            <v>MICRO</v>
          </cell>
          <cell r="Z643" t="str">
            <v>NÃO</v>
          </cell>
          <cell r="AA643" t="str">
            <v>BT - 2Ø</v>
          </cell>
          <cell r="AB643" t="str">
            <v>Residencial</v>
          </cell>
          <cell r="AC643" t="str">
            <v>ORDEM FINALIZADA</v>
          </cell>
          <cell r="AD643" t="str">
            <v>-21.796701</v>
          </cell>
          <cell r="AE643" t="str">
            <v>-41.290996</v>
          </cell>
          <cell r="AF643" t="str">
            <v>SIM</v>
          </cell>
          <cell r="AG643">
            <v>42704</v>
          </cell>
          <cell r="AH643" t="str">
            <v>AUTO</v>
          </cell>
          <cell r="AJ643">
            <v>42706</v>
          </cell>
          <cell r="AK643" t="str">
            <v>DEZ</v>
          </cell>
          <cell r="AL643">
            <v>2016</v>
          </cell>
          <cell r="AM643" t="str">
            <v>Solar Grid</v>
          </cell>
          <cell r="AO643" t="str">
            <v>Canadian Solar - CS6P-260P</v>
          </cell>
          <cell r="AP643" t="str">
            <v>Fronius - Fronius Galvo 2.5-1</v>
          </cell>
          <cell r="AQ643">
            <v>1</v>
          </cell>
          <cell r="AR643" t="str">
            <v/>
          </cell>
          <cell r="AS643">
            <v>37</v>
          </cell>
          <cell r="AU643" t="str">
            <v>GOI02</v>
          </cell>
          <cell r="AV643" t="str">
            <v>CP13573</v>
          </cell>
          <cell r="AW643">
            <v>75</v>
          </cell>
          <cell r="AX643" t="str">
            <v>3# PR 1kV 3x50(50)mm²AL</v>
          </cell>
          <cell r="AY643">
            <v>0.24209999999999998</v>
          </cell>
          <cell r="BA643" t="str">
            <v>3# CA 2 AWG (CA 2 AWG)</v>
          </cell>
          <cell r="BB643">
            <v>10.60945984432623</v>
          </cell>
        </row>
        <row r="644">
          <cell r="B644" t="str">
            <v>A017713097</v>
          </cell>
          <cell r="C644">
            <v>2861874</v>
          </cell>
          <cell r="D644" t="str">
            <v>ANA CECILIA MACIEL DE ARRUDA</v>
          </cell>
          <cell r="E644">
            <v>6.2</v>
          </cell>
          <cell r="F644" t="str">
            <v>0</v>
          </cell>
          <cell r="G644">
            <v>42580</v>
          </cell>
          <cell r="H644" t="str">
            <v>JUL</v>
          </cell>
          <cell r="I644">
            <v>2016</v>
          </cell>
          <cell r="J644">
            <v>42670</v>
          </cell>
          <cell r="K644">
            <v>42670</v>
          </cell>
          <cell r="L644" t="str">
            <v>OUT</v>
          </cell>
          <cell r="M644">
            <v>2016</v>
          </cell>
          <cell r="N644" t="str">
            <v>-</v>
          </cell>
          <cell r="O644" t="str">
            <v>CANCELADO</v>
          </cell>
          <cell r="P644">
            <v>4</v>
          </cell>
          <cell r="Q644">
            <v>22</v>
          </cell>
          <cell r="R644" t="str">
            <v>Mariana</v>
          </cell>
          <cell r="S644" t="str">
            <v>REPROVADO</v>
          </cell>
          <cell r="T644">
            <v>42674</v>
          </cell>
          <cell r="U644" t="str">
            <v>OUT</v>
          </cell>
          <cell r="V644">
            <v>2016</v>
          </cell>
          <cell r="W644" t="str">
            <v>CAMPOS</v>
          </cell>
          <cell r="X644" t="str">
            <v>NT-BR 010 R-1</v>
          </cell>
          <cell r="Y644" t="str">
            <v>MICRO</v>
          </cell>
          <cell r="Z644" t="str">
            <v>NÃO</v>
          </cell>
          <cell r="AA644" t="str">
            <v>BT - 3Ø</v>
          </cell>
          <cell r="AB644" t="str">
            <v>Comercial</v>
          </cell>
          <cell r="AC644" t="str">
            <v>ORDEM FINALIZADA</v>
          </cell>
          <cell r="AD644" t="str">
            <v>-21.771413</v>
          </cell>
          <cell r="AE644" t="str">
            <v>-41.328687</v>
          </cell>
          <cell r="AF644" t="str">
            <v>NÃO</v>
          </cell>
          <cell r="AH644" t="str">
            <v>AUTO</v>
          </cell>
          <cell r="AJ644">
            <v>42754</v>
          </cell>
          <cell r="AK644" t="str">
            <v>JAN</v>
          </cell>
          <cell r="AL644">
            <v>2017</v>
          </cell>
          <cell r="AM644" t="str">
            <v>Edmilson Vaz</v>
          </cell>
          <cell r="AN644" t="str">
            <v>Ampliação</v>
          </cell>
          <cell r="AQ644">
            <v>4</v>
          </cell>
          <cell r="AR644" t="str">
            <v/>
          </cell>
          <cell r="AS644">
            <v>174</v>
          </cell>
          <cell r="AT644" t="str">
            <v>ART</v>
          </cell>
          <cell r="AU644" t="str">
            <v>DIC05</v>
          </cell>
          <cell r="AV644" t="str">
            <v>T13263</v>
          </cell>
          <cell r="AW644">
            <v>113</v>
          </cell>
          <cell r="AX644" t="str">
            <v>3# CA 4/0 AWG (CA 1/0 AWG)</v>
          </cell>
          <cell r="AY644">
            <v>0.62909999999999999</v>
          </cell>
          <cell r="BA644" t="str">
            <v>3# CA 2 AWG</v>
          </cell>
          <cell r="BB644">
            <v>14.49678124401102</v>
          </cell>
        </row>
        <row r="645">
          <cell r="B645" t="str">
            <v>A018415979</v>
          </cell>
          <cell r="C645">
            <v>5183044</v>
          </cell>
          <cell r="D645" t="str">
            <v>ASSEN ZALFA JUNIOR</v>
          </cell>
          <cell r="E645">
            <v>3.6</v>
          </cell>
          <cell r="F645" t="str">
            <v>0</v>
          </cell>
          <cell r="G645">
            <v>42669</v>
          </cell>
          <cell r="H645" t="str">
            <v>OUT</v>
          </cell>
          <cell r="I645">
            <v>2016</v>
          </cell>
          <cell r="J645">
            <v>42670</v>
          </cell>
          <cell r="K645">
            <v>42670</v>
          </cell>
          <cell r="L645" t="str">
            <v>OUT</v>
          </cell>
          <cell r="M645">
            <v>2016</v>
          </cell>
          <cell r="N645" t="str">
            <v>-</v>
          </cell>
          <cell r="O645" t="str">
            <v>VISTORIA</v>
          </cell>
          <cell r="P645">
            <v>15</v>
          </cell>
          <cell r="Q645">
            <v>16</v>
          </cell>
          <cell r="R645" t="str">
            <v>Olney</v>
          </cell>
          <cell r="S645" t="str">
            <v>REPROVADO</v>
          </cell>
          <cell r="T645">
            <v>42685</v>
          </cell>
          <cell r="U645" t="str">
            <v>NOV</v>
          </cell>
          <cell r="V645">
            <v>2016</v>
          </cell>
          <cell r="W645" t="str">
            <v>PETRÓPOLIS</v>
          </cell>
          <cell r="X645" t="str">
            <v>NT-BR 010 R-1</v>
          </cell>
          <cell r="Y645" t="str">
            <v>MICRO</v>
          </cell>
          <cell r="Z645" t="str">
            <v>NÃO</v>
          </cell>
          <cell r="AA645" t="str">
            <v>BT - 3Ø</v>
          </cell>
          <cell r="AB645" t="str">
            <v>Residencial</v>
          </cell>
          <cell r="AC645" t="str">
            <v>ORDEM SUSPENSA</v>
          </cell>
          <cell r="AD645" t="str">
            <v>-22.452020</v>
          </cell>
          <cell r="AE645" t="str">
            <v>-43.151278</v>
          </cell>
          <cell r="AF645" t="str">
            <v>NÃO</v>
          </cell>
          <cell r="AH645" t="str">
            <v>AUTO</v>
          </cell>
          <cell r="AK645" t="str">
            <v>-</v>
          </cell>
          <cell r="AL645" t="str">
            <v>-</v>
          </cell>
          <cell r="AM645" t="str">
            <v>Vatio</v>
          </cell>
          <cell r="AQ645">
            <v>1</v>
          </cell>
          <cell r="AR645" t="str">
            <v/>
          </cell>
          <cell r="AS645" t="str">
            <v>-</v>
          </cell>
          <cell r="AT645" t="str">
            <v>ART</v>
          </cell>
          <cell r="AU645" t="str">
            <v>RDC01</v>
          </cell>
          <cell r="AV645" t="str">
            <v>PE65294</v>
          </cell>
          <cell r="AW645">
            <v>75</v>
          </cell>
          <cell r="AX645" t="str">
            <v>3# CA 1/0 AWG (CA 2 AWG)</v>
          </cell>
          <cell r="AY645">
            <v>0.51800000000000002</v>
          </cell>
          <cell r="BA645" t="str">
            <v>3# CA 2 AWG (CA 2 AWG)</v>
          </cell>
          <cell r="BB645">
            <v>5.55</v>
          </cell>
        </row>
        <row r="646">
          <cell r="B646" t="str">
            <v>A018434934</v>
          </cell>
          <cell r="C646">
            <v>1396761</v>
          </cell>
          <cell r="D646" t="str">
            <v>APRIGIO LOPES XAVIER</v>
          </cell>
          <cell r="E646">
            <v>2.5</v>
          </cell>
          <cell r="F646" t="str">
            <v>0</v>
          </cell>
          <cell r="G646">
            <v>42671</v>
          </cell>
          <cell r="H646" t="str">
            <v>OUT</v>
          </cell>
          <cell r="I646">
            <v>2016</v>
          </cell>
          <cell r="J646">
            <v>42675</v>
          </cell>
          <cell r="K646">
            <v>42677</v>
          </cell>
          <cell r="L646" t="str">
            <v>NOV</v>
          </cell>
          <cell r="M646">
            <v>2016</v>
          </cell>
          <cell r="N646" t="str">
            <v>-</v>
          </cell>
          <cell r="O646" t="str">
            <v>CONCLUÍDO</v>
          </cell>
          <cell r="P646">
            <v>8</v>
          </cell>
          <cell r="Q646">
            <v>17</v>
          </cell>
          <cell r="R646" t="str">
            <v>Mariana</v>
          </cell>
          <cell r="S646" t="str">
            <v>REPROVADO</v>
          </cell>
          <cell r="T646">
            <v>42685</v>
          </cell>
          <cell r="U646" t="str">
            <v>NOV</v>
          </cell>
          <cell r="V646">
            <v>2016</v>
          </cell>
          <cell r="W646" t="str">
            <v>NITERÓI</v>
          </cell>
          <cell r="X646" t="str">
            <v>NT-BR 010 R-1</v>
          </cell>
          <cell r="Y646" t="str">
            <v>MICRO</v>
          </cell>
          <cell r="Z646" t="str">
            <v>NÃO</v>
          </cell>
          <cell r="AA646" t="str">
            <v>BT - 3Ø</v>
          </cell>
          <cell r="AB646" t="str">
            <v>Comercial</v>
          </cell>
          <cell r="AC646" t="str">
            <v>ORDEM FINALIZADA</v>
          </cell>
          <cell r="AD646" t="str">
            <v>-22.911284</v>
          </cell>
          <cell r="AE646" t="str">
            <v>-42.829776</v>
          </cell>
          <cell r="AF646" t="str">
            <v>NÃO</v>
          </cell>
          <cell r="AH646" t="str">
            <v>AUTO</v>
          </cell>
          <cell r="AJ646">
            <v>42759</v>
          </cell>
          <cell r="AK646" t="str">
            <v>JAN</v>
          </cell>
          <cell r="AL646">
            <v>2017</v>
          </cell>
          <cell r="AM646" t="str">
            <v>Energia Pura</v>
          </cell>
          <cell r="AQ646">
            <v>1</v>
          </cell>
          <cell r="AR646" t="str">
            <v/>
          </cell>
          <cell r="AS646">
            <v>88</v>
          </cell>
          <cell r="AT646" t="str">
            <v>ART</v>
          </cell>
          <cell r="AU646" t="str">
            <v>MAR03</v>
          </cell>
          <cell r="AV646" t="str">
            <v>NI17526</v>
          </cell>
          <cell r="AW646">
            <v>30</v>
          </cell>
          <cell r="AX646" t="str">
            <v>3# CU 35 mm² (CU 16-1 FIO)</v>
          </cell>
          <cell r="AY646">
            <v>0.218</v>
          </cell>
          <cell r="BA646" t="str">
            <v>3# CA 2 AWG</v>
          </cell>
          <cell r="BB646">
            <v>5.49</v>
          </cell>
        </row>
        <row r="647">
          <cell r="B647" t="str">
            <v>A018396104</v>
          </cell>
          <cell r="C647">
            <v>5275459</v>
          </cell>
          <cell r="D647" t="str">
            <v>RENATO MAURICIO DO PRADO SILVA</v>
          </cell>
          <cell r="E647">
            <v>13.8</v>
          </cell>
          <cell r="F647" t="str">
            <v>0</v>
          </cell>
          <cell r="G647">
            <v>42667</v>
          </cell>
          <cell r="H647" t="str">
            <v>OUT</v>
          </cell>
          <cell r="I647">
            <v>2016</v>
          </cell>
          <cell r="J647">
            <v>42677</v>
          </cell>
          <cell r="K647">
            <v>42677</v>
          </cell>
          <cell r="L647" t="str">
            <v>NOV</v>
          </cell>
          <cell r="M647">
            <v>2016</v>
          </cell>
          <cell r="N647" t="str">
            <v>-</v>
          </cell>
          <cell r="O647" t="str">
            <v>CONCLUÍDO</v>
          </cell>
          <cell r="P647">
            <v>14</v>
          </cell>
          <cell r="Q647">
            <v>16</v>
          </cell>
          <cell r="R647" t="str">
            <v>Olney</v>
          </cell>
          <cell r="S647" t="str">
            <v>REPROVADO</v>
          </cell>
          <cell r="T647">
            <v>42691</v>
          </cell>
          <cell r="U647" t="str">
            <v>NOV</v>
          </cell>
          <cell r="V647">
            <v>2016</v>
          </cell>
          <cell r="W647" t="str">
            <v>PETRÓPOLIS</v>
          </cell>
          <cell r="X647" t="str">
            <v>NT-BR 010 R-1</v>
          </cell>
          <cell r="Y647" t="str">
            <v>MICRO</v>
          </cell>
          <cell r="Z647" t="str">
            <v>NÃO</v>
          </cell>
          <cell r="AA647" t="str">
            <v>BT - 3Ø</v>
          </cell>
          <cell r="AB647" t="str">
            <v>Residencial</v>
          </cell>
          <cell r="AC647" t="str">
            <v>ORDEM FINALIZADA</v>
          </cell>
          <cell r="AD647" t="str">
            <v>-22.341848</v>
          </cell>
          <cell r="AE647" t="str">
            <v>-43.115092</v>
          </cell>
          <cell r="AF647" t="str">
            <v>NÃO</v>
          </cell>
          <cell r="AH647" t="str">
            <v>AUTO</v>
          </cell>
          <cell r="AJ647">
            <v>42713</v>
          </cell>
          <cell r="AK647" t="str">
            <v>DEZ</v>
          </cell>
          <cell r="AL647">
            <v>2016</v>
          </cell>
          <cell r="AM647" t="str">
            <v>Walter G Junior</v>
          </cell>
          <cell r="AO647" t="str">
            <v>Canadian Solar - CS6X-320P</v>
          </cell>
          <cell r="AP647" t="str">
            <v>PHB - PHB4600-SS</v>
          </cell>
          <cell r="AQ647">
            <v>1</v>
          </cell>
          <cell r="AR647" t="str">
            <v/>
          </cell>
          <cell r="AS647">
            <v>46</v>
          </cell>
          <cell r="AT647" t="str">
            <v>Formulário de SA + Certificado/Registro - Inversor + Outros</v>
          </cell>
          <cell r="AU647" t="str">
            <v>ITP04</v>
          </cell>
          <cell r="AV647" t="str">
            <v>PE68396</v>
          </cell>
          <cell r="AW647">
            <v>15</v>
          </cell>
          <cell r="AX647" t="str">
            <v>3# CA 2 AWG (CA 2 AWG)</v>
          </cell>
          <cell r="AY647">
            <v>9.11E-2</v>
          </cell>
          <cell r="BA647" t="str">
            <v>3# CA 2 AWG (CA 2 AWG)</v>
          </cell>
          <cell r="BB647">
            <v>92.93</v>
          </cell>
        </row>
        <row r="648">
          <cell r="B648" t="str">
            <v>A018460269</v>
          </cell>
          <cell r="C648">
            <v>5948290</v>
          </cell>
          <cell r="D648" t="str">
            <v>ERMELINDA DA FONSECA FONTES</v>
          </cell>
          <cell r="E648">
            <v>3.64</v>
          </cell>
          <cell r="F648">
            <v>3.64</v>
          </cell>
          <cell r="G648">
            <v>42675</v>
          </cell>
          <cell r="H648" t="str">
            <v>NOV</v>
          </cell>
          <cell r="I648">
            <v>2016</v>
          </cell>
          <cell r="J648">
            <v>42677</v>
          </cell>
          <cell r="K648">
            <v>42677</v>
          </cell>
          <cell r="L648" t="str">
            <v>NOV</v>
          </cell>
          <cell r="M648">
            <v>2016</v>
          </cell>
          <cell r="N648" t="str">
            <v>-</v>
          </cell>
          <cell r="O648" t="str">
            <v>CONCLUÍDO</v>
          </cell>
          <cell r="P648">
            <v>15</v>
          </cell>
          <cell r="Q648">
            <v>15</v>
          </cell>
          <cell r="R648" t="str">
            <v>Olney</v>
          </cell>
          <cell r="S648" t="str">
            <v>APROVADO</v>
          </cell>
          <cell r="T648">
            <v>42692</v>
          </cell>
          <cell r="U648" t="str">
            <v>NOV</v>
          </cell>
          <cell r="V648">
            <v>2016</v>
          </cell>
          <cell r="W648" t="str">
            <v>NITERÓI</v>
          </cell>
          <cell r="X648" t="str">
            <v>NT-BR 010 R-1</v>
          </cell>
          <cell r="Y648" t="str">
            <v>MICRO</v>
          </cell>
          <cell r="Z648" t="str">
            <v>NÃO</v>
          </cell>
          <cell r="AA648" t="str">
            <v>BT - 3Ø</v>
          </cell>
          <cell r="AB648" t="str">
            <v>Residencial</v>
          </cell>
          <cell r="AC648" t="str">
            <v>ORDEM FINALIZADA</v>
          </cell>
          <cell r="AD648" t="str">
            <v>-22.872490</v>
          </cell>
          <cell r="AE648" t="str">
            <v>-42.818609</v>
          </cell>
          <cell r="AF648" t="str">
            <v>SIM</v>
          </cell>
          <cell r="AG648">
            <v>42718</v>
          </cell>
          <cell r="AH648" t="str">
            <v>AUTO</v>
          </cell>
          <cell r="AJ648">
            <v>42720</v>
          </cell>
          <cell r="AK648" t="str">
            <v>DEZ</v>
          </cell>
          <cell r="AL648">
            <v>2016</v>
          </cell>
          <cell r="AM648" t="str">
            <v>Enel Soluções</v>
          </cell>
          <cell r="AQ648">
            <v>1</v>
          </cell>
          <cell r="AR648" t="str">
            <v/>
          </cell>
          <cell r="AS648">
            <v>45</v>
          </cell>
          <cell r="AU648" t="str">
            <v>MAR04</v>
          </cell>
          <cell r="AV648" t="str">
            <v>NI17594</v>
          </cell>
          <cell r="AW648">
            <v>15</v>
          </cell>
          <cell r="AX648" t="str">
            <v>3# CU 16-1 FIO (CU 16-1 FIO)</v>
          </cell>
          <cell r="AY648">
            <v>0.224</v>
          </cell>
          <cell r="BA648" t="str">
            <v>3# CA 2 AWG</v>
          </cell>
          <cell r="BB648">
            <v>23.5</v>
          </cell>
        </row>
        <row r="649">
          <cell r="B649" t="str">
            <v>A018460343</v>
          </cell>
          <cell r="C649">
            <v>1358440</v>
          </cell>
          <cell r="D649" t="str">
            <v>THEREZINHA AURELIA RODRIGUES MOREIRA</v>
          </cell>
          <cell r="E649">
            <v>6</v>
          </cell>
          <cell r="F649" t="str">
            <v>0</v>
          </cell>
          <cell r="G649">
            <v>42675</v>
          </cell>
          <cell r="H649" t="str">
            <v>NOV</v>
          </cell>
          <cell r="I649">
            <v>2016</v>
          </cell>
          <cell r="J649">
            <v>42677</v>
          </cell>
          <cell r="K649">
            <v>42677</v>
          </cell>
          <cell r="L649" t="str">
            <v>NOV</v>
          </cell>
          <cell r="M649">
            <v>2016</v>
          </cell>
          <cell r="N649" t="str">
            <v>-</v>
          </cell>
          <cell r="O649" t="str">
            <v>CONCLUÍDO</v>
          </cell>
          <cell r="P649">
            <v>21</v>
          </cell>
          <cell r="Q649">
            <v>32</v>
          </cell>
          <cell r="R649" t="str">
            <v>Olney</v>
          </cell>
          <cell r="S649" t="str">
            <v>REPROVADO</v>
          </cell>
          <cell r="T649">
            <v>42698</v>
          </cell>
          <cell r="U649" t="str">
            <v>NOV</v>
          </cell>
          <cell r="V649">
            <v>2016</v>
          </cell>
          <cell r="W649" t="str">
            <v>NITERÓI</v>
          </cell>
          <cell r="X649" t="str">
            <v>NT-BR 010 R-1</v>
          </cell>
          <cell r="Y649" t="str">
            <v>MICRO</v>
          </cell>
          <cell r="Z649" t="str">
            <v>NÃO</v>
          </cell>
          <cell r="AA649" t="str">
            <v>BT - 3Ø</v>
          </cell>
          <cell r="AB649" t="str">
            <v>Residencial</v>
          </cell>
          <cell r="AC649" t="str">
            <v>ORDEM FINALIZADA</v>
          </cell>
          <cell r="AD649" t="str">
            <v>-22.917802</v>
          </cell>
          <cell r="AE649" t="str">
            <v>-43.087079</v>
          </cell>
          <cell r="AF649" t="str">
            <v>NÃO</v>
          </cell>
          <cell r="AH649" t="str">
            <v>AUTO</v>
          </cell>
          <cell r="AJ649">
            <v>42808</v>
          </cell>
          <cell r="AK649" t="str">
            <v>MAR</v>
          </cell>
          <cell r="AL649">
            <v>2017</v>
          </cell>
          <cell r="AM649" t="str">
            <v>Entéuxes</v>
          </cell>
          <cell r="AQ649">
            <v>1</v>
          </cell>
          <cell r="AR649" t="str">
            <v/>
          </cell>
          <cell r="AS649">
            <v>133</v>
          </cell>
          <cell r="AT649" t="str">
            <v>Certificado/Registro - Inversor</v>
          </cell>
          <cell r="AU649" t="str">
            <v>ZSL02</v>
          </cell>
          <cell r="AV649" t="str">
            <v>NI32459</v>
          </cell>
          <cell r="AW649">
            <v>75</v>
          </cell>
          <cell r="AX649" t="str">
            <v>3# PR 1kV 3x50(50)mm²AL</v>
          </cell>
          <cell r="AY649">
            <v>0.34210000000000002</v>
          </cell>
          <cell r="BA649" t="str">
            <v>3# COMP 1/0</v>
          </cell>
          <cell r="BB649">
            <v>2.7607073888298537</v>
          </cell>
        </row>
        <row r="650">
          <cell r="B650" t="str">
            <v>A017713097</v>
          </cell>
          <cell r="C650">
            <v>2861874</v>
          </cell>
          <cell r="D650" t="str">
            <v>ANA CECILIA MACIEL DE ARRUDA</v>
          </cell>
          <cell r="E650">
            <v>6.2</v>
          </cell>
          <cell r="F650">
            <v>6.2</v>
          </cell>
          <cell r="G650">
            <v>42580</v>
          </cell>
          <cell r="H650" t="str">
            <v>JUL</v>
          </cell>
          <cell r="I650">
            <v>2016</v>
          </cell>
          <cell r="J650">
            <v>42681</v>
          </cell>
          <cell r="K650">
            <v>42681</v>
          </cell>
          <cell r="L650" t="str">
            <v>NOV</v>
          </cell>
          <cell r="M650">
            <v>2016</v>
          </cell>
          <cell r="N650" t="str">
            <v>-</v>
          </cell>
          <cell r="O650" t="str">
            <v>CANCELADO</v>
          </cell>
          <cell r="P650">
            <v>1</v>
          </cell>
          <cell r="Q650">
            <v>22</v>
          </cell>
          <cell r="R650" t="str">
            <v>Olney</v>
          </cell>
          <cell r="S650" t="str">
            <v>REPROVADO</v>
          </cell>
          <cell r="T650">
            <v>42682</v>
          </cell>
          <cell r="U650" t="str">
            <v>NOV</v>
          </cell>
          <cell r="V650">
            <v>2016</v>
          </cell>
          <cell r="W650" t="str">
            <v>CAMPOS</v>
          </cell>
          <cell r="X650" t="str">
            <v>NT-BR 010 R-1</v>
          </cell>
          <cell r="Y650" t="str">
            <v>MICRO</v>
          </cell>
          <cell r="Z650" t="str">
            <v>NÃO</v>
          </cell>
          <cell r="AA650" t="str">
            <v>BT - 3Ø</v>
          </cell>
          <cell r="AB650" t="str">
            <v>Comercial</v>
          </cell>
          <cell r="AC650" t="str">
            <v>ORDEM FINALIZADA</v>
          </cell>
          <cell r="AD650" t="str">
            <v>-21.771413</v>
          </cell>
          <cell r="AE650" t="str">
            <v>-41.328687</v>
          </cell>
          <cell r="AF650" t="str">
            <v>NÃO</v>
          </cell>
          <cell r="AH650" t="str">
            <v>AUTO</v>
          </cell>
          <cell r="AJ650">
            <v>42754</v>
          </cell>
          <cell r="AK650" t="str">
            <v>JAN</v>
          </cell>
          <cell r="AL650">
            <v>2017</v>
          </cell>
          <cell r="AM650" t="str">
            <v>Edmilson Vaz</v>
          </cell>
          <cell r="AN650" t="str">
            <v>Ampliação</v>
          </cell>
          <cell r="AQ650">
            <v>5</v>
          </cell>
          <cell r="AR650" t="str">
            <v/>
          </cell>
          <cell r="AS650">
            <v>174</v>
          </cell>
          <cell r="AT650" t="str">
            <v>ART</v>
          </cell>
          <cell r="AU650" t="str">
            <v>DIC05</v>
          </cell>
          <cell r="AV650" t="str">
            <v>T13263</v>
          </cell>
          <cell r="AW650">
            <v>113</v>
          </cell>
          <cell r="AX650" t="str">
            <v>3# CA 4/0 AWG (CA 1/0 AWG)</v>
          </cell>
          <cell r="AY650">
            <v>0.62909999999999999</v>
          </cell>
          <cell r="BA650" t="str">
            <v>3# CA 2 AWG</v>
          </cell>
          <cell r="BB650">
            <v>14.49678124401102</v>
          </cell>
        </row>
        <row r="651">
          <cell r="B651" t="str">
            <v>A018484211</v>
          </cell>
          <cell r="C651">
            <v>742239</v>
          </cell>
          <cell r="D651" t="str">
            <v>ANTONIO BOMFIM ROSA</v>
          </cell>
          <cell r="E651">
            <v>3.64</v>
          </cell>
          <cell r="F651">
            <v>3.64</v>
          </cell>
          <cell r="G651">
            <v>42678</v>
          </cell>
          <cell r="H651" t="str">
            <v>NOV</v>
          </cell>
          <cell r="I651">
            <v>2016</v>
          </cell>
          <cell r="J651">
            <v>42681</v>
          </cell>
          <cell r="K651">
            <v>42681</v>
          </cell>
          <cell r="L651" t="str">
            <v>NOV</v>
          </cell>
          <cell r="M651">
            <v>2016</v>
          </cell>
          <cell r="N651" t="str">
            <v>-</v>
          </cell>
          <cell r="O651" t="str">
            <v>VISTORIA</v>
          </cell>
          <cell r="P651">
            <v>16</v>
          </cell>
          <cell r="Q651">
            <v>16</v>
          </cell>
          <cell r="R651" t="str">
            <v>Olney</v>
          </cell>
          <cell r="S651" t="str">
            <v>APROVADO</v>
          </cell>
          <cell r="T651">
            <v>42697</v>
          </cell>
          <cell r="U651" t="str">
            <v>NOV</v>
          </cell>
          <cell r="V651">
            <v>2016</v>
          </cell>
          <cell r="W651" t="str">
            <v>CABO FRIO</v>
          </cell>
          <cell r="X651" t="str">
            <v>NT-BR 010 R-1</v>
          </cell>
          <cell r="Y651" t="str">
            <v>MICRO</v>
          </cell>
          <cell r="Z651" t="str">
            <v>NÃO</v>
          </cell>
          <cell r="AA651" t="str">
            <v>BT - 3Ø</v>
          </cell>
          <cell r="AB651" t="str">
            <v>Residencial</v>
          </cell>
          <cell r="AC651" t="str">
            <v>ORDEM SUSPENSA</v>
          </cell>
          <cell r="AD651" t="str">
            <v>-22.891075</v>
          </cell>
          <cell r="AE651" t="str">
            <v>-42.033274</v>
          </cell>
          <cell r="AF651" t="str">
            <v>NÃO</v>
          </cell>
          <cell r="AG651" t="str">
            <v/>
          </cell>
          <cell r="AH651" t="str">
            <v>AUTO</v>
          </cell>
          <cell r="AK651" t="str">
            <v>-</v>
          </cell>
          <cell r="AL651" t="str">
            <v>-</v>
          </cell>
          <cell r="AM651" t="str">
            <v>Henderson E Martins</v>
          </cell>
          <cell r="AQ651">
            <v>1</v>
          </cell>
          <cell r="AR651" t="str">
            <v>CANC VISTORIA</v>
          </cell>
          <cell r="AS651" t="str">
            <v>-</v>
          </cell>
          <cell r="AT651" t="str">
            <v>Outros</v>
          </cell>
          <cell r="AU651" t="str">
            <v>CAF04</v>
          </cell>
          <cell r="AV651" t="str">
            <v>F631986</v>
          </cell>
          <cell r="AW651">
            <v>75</v>
          </cell>
          <cell r="AX651" t="str">
            <v>3# PR 1kV 3x50(50)mm²AL</v>
          </cell>
          <cell r="AY651">
            <v>0.17499999999999999</v>
          </cell>
          <cell r="BA651" t="str">
            <v>3# CU 35 mm²</v>
          </cell>
          <cell r="BB651">
            <v>2.7805844820294325</v>
          </cell>
        </row>
        <row r="652">
          <cell r="B652" t="str">
            <v>A018492533</v>
          </cell>
          <cell r="C652">
            <v>4586289</v>
          </cell>
          <cell r="D652" t="str">
            <v>FRANK STAPELFELDT</v>
          </cell>
          <cell r="E652">
            <v>2.6</v>
          </cell>
          <cell r="F652">
            <v>2.6</v>
          </cell>
          <cell r="G652">
            <v>42678</v>
          </cell>
          <cell r="H652" t="str">
            <v>NOV</v>
          </cell>
          <cell r="I652">
            <v>2016</v>
          </cell>
          <cell r="J652">
            <v>42681</v>
          </cell>
          <cell r="K652">
            <v>42681</v>
          </cell>
          <cell r="L652" t="str">
            <v>NOV</v>
          </cell>
          <cell r="M652">
            <v>2016</v>
          </cell>
          <cell r="N652" t="str">
            <v>-</v>
          </cell>
          <cell r="O652" t="str">
            <v>CONCLUÍDO</v>
          </cell>
          <cell r="P652">
            <v>16</v>
          </cell>
          <cell r="Q652">
            <v>16</v>
          </cell>
          <cell r="R652" t="str">
            <v>Olney</v>
          </cell>
          <cell r="S652" t="str">
            <v>APROVADO</v>
          </cell>
          <cell r="T652">
            <v>42697</v>
          </cell>
          <cell r="U652" t="str">
            <v>NOV</v>
          </cell>
          <cell r="V652">
            <v>2016</v>
          </cell>
          <cell r="W652" t="str">
            <v>MACAÉ</v>
          </cell>
          <cell r="X652" t="str">
            <v>NT-BR 010 R-1</v>
          </cell>
          <cell r="Y652" t="str">
            <v>MICRO</v>
          </cell>
          <cell r="Z652" t="str">
            <v>NÃO</v>
          </cell>
          <cell r="AA652" t="str">
            <v>BT - 2Ø</v>
          </cell>
          <cell r="AB652" t="str">
            <v>Residencial</v>
          </cell>
          <cell r="AC652" t="str">
            <v>ORDEM FINALIZADA</v>
          </cell>
          <cell r="AD652" t="str">
            <v>-22.451259</v>
          </cell>
          <cell r="AE652" t="str">
            <v>-41.857699</v>
          </cell>
          <cell r="AF652" t="str">
            <v>SIM</v>
          </cell>
          <cell r="AG652">
            <v>42747</v>
          </cell>
          <cell r="AH652" t="str">
            <v>AUTO</v>
          </cell>
          <cell r="AJ652">
            <v>42748</v>
          </cell>
          <cell r="AK652" t="str">
            <v>JAN</v>
          </cell>
          <cell r="AL652">
            <v>2017</v>
          </cell>
          <cell r="AM652" t="str">
            <v>Cleber S de Souza</v>
          </cell>
          <cell r="AQ652">
            <v>1</v>
          </cell>
          <cell r="AR652" t="str">
            <v/>
          </cell>
          <cell r="AS652">
            <v>70</v>
          </cell>
          <cell r="AU652" t="str">
            <v>IBS08</v>
          </cell>
          <cell r="AV652" t="str">
            <v>T20154</v>
          </cell>
          <cell r="AW652">
            <v>45</v>
          </cell>
          <cell r="AX652" t="str">
            <v>3# CU 16-1 FIO (CU 16-1 FIO)</v>
          </cell>
          <cell r="AY652">
            <v>0.40010000000000001</v>
          </cell>
          <cell r="BA652" t="str">
            <v>3# CU 35 mm²</v>
          </cell>
          <cell r="BB652">
            <v>7.26</v>
          </cell>
        </row>
        <row r="653">
          <cell r="B653" t="str">
            <v>A018496372</v>
          </cell>
          <cell r="C653">
            <v>4386629</v>
          </cell>
          <cell r="D653" t="str">
            <v>FABIO RICARDO FONSECA DOS SANTOS</v>
          </cell>
          <cell r="E653">
            <v>1.5</v>
          </cell>
          <cell r="F653">
            <v>1.5</v>
          </cell>
          <cell r="G653">
            <v>42679</v>
          </cell>
          <cell r="H653" t="str">
            <v>NOV</v>
          </cell>
          <cell r="I653">
            <v>2016</v>
          </cell>
          <cell r="J653">
            <v>42681</v>
          </cell>
          <cell r="K653">
            <v>42681</v>
          </cell>
          <cell r="L653" t="str">
            <v>NOV</v>
          </cell>
          <cell r="M653">
            <v>2016</v>
          </cell>
          <cell r="N653" t="str">
            <v>-</v>
          </cell>
          <cell r="O653" t="str">
            <v>CONCLUÍDO</v>
          </cell>
          <cell r="P653">
            <v>16</v>
          </cell>
          <cell r="Q653">
            <v>16</v>
          </cell>
          <cell r="R653" t="str">
            <v>Olney</v>
          </cell>
          <cell r="S653" t="str">
            <v>APROVADO</v>
          </cell>
          <cell r="T653">
            <v>42697</v>
          </cell>
          <cell r="U653" t="str">
            <v>NOV</v>
          </cell>
          <cell r="V653">
            <v>2016</v>
          </cell>
          <cell r="W653" t="str">
            <v>CABO FRIO</v>
          </cell>
          <cell r="X653" t="str">
            <v>NT-BR 010 R-1</v>
          </cell>
          <cell r="Y653" t="str">
            <v>MICRO</v>
          </cell>
          <cell r="Z653" t="str">
            <v>NÃO</v>
          </cell>
          <cell r="AA653" t="str">
            <v>BT - 3Ø</v>
          </cell>
          <cell r="AB653" t="str">
            <v>Residencial</v>
          </cell>
          <cell r="AC653" t="str">
            <v>ORDEM FINALIZADA</v>
          </cell>
          <cell r="AD653" t="str">
            <v>-22.829478</v>
          </cell>
          <cell r="AE653" t="str">
            <v>-42.126501</v>
          </cell>
          <cell r="AF653" t="str">
            <v>SIM</v>
          </cell>
          <cell r="AG653">
            <v>42712</v>
          </cell>
          <cell r="AH653" t="str">
            <v>AUTO</v>
          </cell>
          <cell r="AJ653">
            <v>42713</v>
          </cell>
          <cell r="AK653" t="str">
            <v>DEZ</v>
          </cell>
          <cell r="AL653">
            <v>2016</v>
          </cell>
          <cell r="AM653" t="str">
            <v>Cleber S de Souza</v>
          </cell>
          <cell r="AO653" t="str">
            <v>Canadian Solar - CS6K-270Wp</v>
          </cell>
          <cell r="AP653" t="str">
            <v>PHB - PHB 1500-SS</v>
          </cell>
          <cell r="AQ653">
            <v>1</v>
          </cell>
          <cell r="AR653" t="str">
            <v/>
          </cell>
          <cell r="AS653">
            <v>34</v>
          </cell>
          <cell r="AU653" t="str">
            <v>SPA02</v>
          </cell>
          <cell r="AV653" t="str">
            <v>CF44300</v>
          </cell>
          <cell r="AW653">
            <v>113</v>
          </cell>
          <cell r="AX653" t="str">
            <v>3# CU 16-1 FIO (CU 16-1 FIO)</v>
          </cell>
          <cell r="AY653">
            <v>0.90400000000000003</v>
          </cell>
          <cell r="BA653" t="str">
            <v>3# CA 4 AWG</v>
          </cell>
          <cell r="BB653">
            <v>15.563763975267214</v>
          </cell>
        </row>
        <row r="654">
          <cell r="B654" t="str">
            <v>A018019024</v>
          </cell>
          <cell r="C654">
            <v>3761682</v>
          </cell>
          <cell r="D654" t="str">
            <v>FRANCISCO LUIS PEREIRA DA SILVA</v>
          </cell>
          <cell r="E654">
            <v>4.5999999999999996</v>
          </cell>
          <cell r="F654">
            <v>4.5999999999999996</v>
          </cell>
          <cell r="G654">
            <v>42621</v>
          </cell>
          <cell r="H654" t="str">
            <v>SET</v>
          </cell>
          <cell r="I654">
            <v>2016</v>
          </cell>
          <cell r="J654">
            <v>42684</v>
          </cell>
          <cell r="K654">
            <v>42684</v>
          </cell>
          <cell r="L654" t="str">
            <v>NOV</v>
          </cell>
          <cell r="M654">
            <v>2016</v>
          </cell>
          <cell r="N654" t="str">
            <v>-</v>
          </cell>
          <cell r="O654" t="str">
            <v>CONCLUÍDO</v>
          </cell>
          <cell r="P654">
            <v>1</v>
          </cell>
          <cell r="Q654">
            <v>14</v>
          </cell>
          <cell r="R654" t="str">
            <v>Olney</v>
          </cell>
          <cell r="S654" t="str">
            <v>APROVADO</v>
          </cell>
          <cell r="T654">
            <v>42685</v>
          </cell>
          <cell r="U654" t="str">
            <v>NOV</v>
          </cell>
          <cell r="V654">
            <v>2016</v>
          </cell>
          <cell r="W654" t="str">
            <v>CAMPOS</v>
          </cell>
          <cell r="X654" t="str">
            <v>NT-BR 010 R-1</v>
          </cell>
          <cell r="Y654" t="str">
            <v>MICRO</v>
          </cell>
          <cell r="Z654" t="str">
            <v>NÃO</v>
          </cell>
          <cell r="AA654" t="str">
            <v>BT - 3Ø</v>
          </cell>
          <cell r="AB654" t="str">
            <v>Residencial</v>
          </cell>
          <cell r="AC654" t="str">
            <v>ORDEM FINALIZADA</v>
          </cell>
          <cell r="AD654" t="str">
            <v>-21.766706</v>
          </cell>
          <cell r="AE654" t="str">
            <v>-41.354419</v>
          </cell>
          <cell r="AF654" t="str">
            <v>SIM</v>
          </cell>
          <cell r="AG654">
            <v>42808</v>
          </cell>
          <cell r="AH654" t="str">
            <v>AUTO</v>
          </cell>
          <cell r="AJ654">
            <v>42810</v>
          </cell>
          <cell r="AK654" t="str">
            <v>MAR</v>
          </cell>
          <cell r="AL654">
            <v>2017</v>
          </cell>
          <cell r="AM654" t="str">
            <v>Francisco L P Silva</v>
          </cell>
          <cell r="AQ654">
            <v>2</v>
          </cell>
          <cell r="AR654" t="str">
            <v/>
          </cell>
          <cell r="AS654">
            <v>189</v>
          </cell>
          <cell r="AU654" t="str">
            <v>DIC10</v>
          </cell>
          <cell r="AV654" t="str">
            <v>CP31825</v>
          </cell>
          <cell r="AW654">
            <v>75</v>
          </cell>
          <cell r="AX654" t="str">
            <v>3# PR 1kV 3x95(50)mm²AL</v>
          </cell>
          <cell r="AY654">
            <v>0.27710000000000001</v>
          </cell>
          <cell r="BA654" t="str">
            <v>3# CA 336,4 MCM (CA 1/0 AWG)</v>
          </cell>
          <cell r="BB654">
            <v>3.6512502434132834</v>
          </cell>
        </row>
        <row r="655">
          <cell r="B655" t="str">
            <v>A018531451</v>
          </cell>
          <cell r="C655">
            <v>937065</v>
          </cell>
          <cell r="D655" t="str">
            <v>SOCIEDADE ESP FRATERNIDADE</v>
          </cell>
          <cell r="E655">
            <v>6</v>
          </cell>
          <cell r="F655" t="str">
            <v>0</v>
          </cell>
          <cell r="G655">
            <v>42684</v>
          </cell>
          <cell r="H655" t="str">
            <v>NOV</v>
          </cell>
          <cell r="I655">
            <v>2016</v>
          </cell>
          <cell r="J655">
            <v>42684</v>
          </cell>
          <cell r="K655">
            <v>42684</v>
          </cell>
          <cell r="L655" t="str">
            <v>NOV</v>
          </cell>
          <cell r="M655">
            <v>2016</v>
          </cell>
          <cell r="N655" t="str">
            <v>-</v>
          </cell>
          <cell r="O655" t="str">
            <v>CONCLUÍDO</v>
          </cell>
          <cell r="P655">
            <v>18</v>
          </cell>
          <cell r="Q655">
            <v>19</v>
          </cell>
          <cell r="R655" t="str">
            <v>Olney</v>
          </cell>
          <cell r="S655" t="str">
            <v>REPROVADO</v>
          </cell>
          <cell r="T655">
            <v>42702</v>
          </cell>
          <cell r="U655" t="str">
            <v>NOV</v>
          </cell>
          <cell r="V655">
            <v>2016</v>
          </cell>
          <cell r="W655" t="str">
            <v>NITERÓI</v>
          </cell>
          <cell r="X655" t="str">
            <v>NT-BR 010 R-1</v>
          </cell>
          <cell r="Y655" t="str">
            <v>MICRO</v>
          </cell>
          <cell r="Z655" t="str">
            <v>NÃO</v>
          </cell>
          <cell r="AA655" t="str">
            <v>BT - 3Ø</v>
          </cell>
          <cell r="AB655" t="str">
            <v>Comercial</v>
          </cell>
          <cell r="AC655" t="str">
            <v>ORDEM FINALIZADA</v>
          </cell>
          <cell r="AD655" t="str">
            <v>-22.908360</v>
          </cell>
          <cell r="AE655" t="str">
            <v>-43.001391</v>
          </cell>
          <cell r="AF655" t="str">
            <v>NÃO</v>
          </cell>
          <cell r="AH655" t="str">
            <v>AUTO REM</v>
          </cell>
          <cell r="AI655" t="str">
            <v>937065 - 70% / 360063 - 30%</v>
          </cell>
          <cell r="AJ655">
            <v>42758</v>
          </cell>
          <cell r="AK655" t="str">
            <v>JAN</v>
          </cell>
          <cell r="AL655">
            <v>2017</v>
          </cell>
          <cell r="AM655" t="str">
            <v>Engie</v>
          </cell>
          <cell r="AQ655">
            <v>1</v>
          </cell>
          <cell r="AR655" t="str">
            <v/>
          </cell>
          <cell r="AS655">
            <v>74</v>
          </cell>
          <cell r="AT655" t="str">
            <v>Representante Legal</v>
          </cell>
          <cell r="AU655" t="str">
            <v>PIN08</v>
          </cell>
          <cell r="AV655" t="str">
            <v>NI34052</v>
          </cell>
          <cell r="AW655">
            <v>75</v>
          </cell>
          <cell r="AX655" t="str">
            <v>3# CA 2 AWG (CA 2 AWG)</v>
          </cell>
          <cell r="AY655">
            <v>0.16700000000000001</v>
          </cell>
          <cell r="BA655" t="str">
            <v>3# CA 2 AWG</v>
          </cell>
          <cell r="BB655">
            <v>4.1399999999999997</v>
          </cell>
        </row>
        <row r="656">
          <cell r="B656" t="str">
            <v>A018379781</v>
          </cell>
          <cell r="C656">
            <v>2109454</v>
          </cell>
          <cell r="D656" t="str">
            <v>GUY MARIE M LANGOHR</v>
          </cell>
          <cell r="E656">
            <v>1.56</v>
          </cell>
          <cell r="F656">
            <v>1.56</v>
          </cell>
          <cell r="G656">
            <v>42664</v>
          </cell>
          <cell r="H656" t="str">
            <v>OUT</v>
          </cell>
          <cell r="I656">
            <v>2016</v>
          </cell>
          <cell r="J656">
            <v>42685</v>
          </cell>
          <cell r="K656">
            <v>42685</v>
          </cell>
          <cell r="L656" t="str">
            <v>NOV</v>
          </cell>
          <cell r="M656">
            <v>2016</v>
          </cell>
          <cell r="N656" t="str">
            <v>-</v>
          </cell>
          <cell r="O656" t="str">
            <v>CONCLUÍDO</v>
          </cell>
          <cell r="P656">
            <v>0</v>
          </cell>
          <cell r="Q656">
            <v>15</v>
          </cell>
          <cell r="R656" t="str">
            <v>Olney</v>
          </cell>
          <cell r="S656" t="str">
            <v>APROVADO</v>
          </cell>
          <cell r="T656">
            <v>42685</v>
          </cell>
          <cell r="U656" t="str">
            <v>NOV</v>
          </cell>
          <cell r="V656">
            <v>2016</v>
          </cell>
          <cell r="W656" t="str">
            <v>NITERÓI</v>
          </cell>
          <cell r="X656" t="str">
            <v>NT-BR 010 R-1</v>
          </cell>
          <cell r="Y656" t="str">
            <v>MICRO</v>
          </cell>
          <cell r="Z656" t="str">
            <v>NÃO</v>
          </cell>
          <cell r="AA656" t="str">
            <v>BT - 3Ø</v>
          </cell>
          <cell r="AB656" t="str">
            <v>Residencial</v>
          </cell>
          <cell r="AC656" t="str">
            <v>ORDEM FINALIZADA</v>
          </cell>
          <cell r="AD656" t="str">
            <v>-22.916733</v>
          </cell>
          <cell r="AE656" t="str">
            <v>-42.982289</v>
          </cell>
          <cell r="AF656" t="str">
            <v>AMPLIAÇÃO</v>
          </cell>
          <cell r="AG656">
            <v>42748</v>
          </cell>
          <cell r="AH656" t="str">
            <v>AUTO</v>
          </cell>
          <cell r="AJ656">
            <v>42752</v>
          </cell>
          <cell r="AK656" t="str">
            <v>JAN</v>
          </cell>
          <cell r="AL656">
            <v>2017</v>
          </cell>
          <cell r="AM656" t="str">
            <v>PEDH Energias Renováveis</v>
          </cell>
          <cell r="AN656" t="str">
            <v>Ampliação</v>
          </cell>
          <cell r="AQ656">
            <v>2</v>
          </cell>
          <cell r="AR656" t="str">
            <v/>
          </cell>
          <cell r="AS656">
            <v>88</v>
          </cell>
          <cell r="AU656" t="str">
            <v>PIN08</v>
          </cell>
          <cell r="AV656" t="str">
            <v>NI33816</v>
          </cell>
          <cell r="AW656">
            <v>75</v>
          </cell>
          <cell r="AX656" t="str">
            <v>3# CA 1/0 AWG (CA 2 AWG)</v>
          </cell>
          <cell r="AY656">
            <v>0.442</v>
          </cell>
          <cell r="BA656" t="str">
            <v>3# CA 2 AWG</v>
          </cell>
          <cell r="BB656">
            <v>4.1399999999999997</v>
          </cell>
        </row>
        <row r="657">
          <cell r="B657" t="str">
            <v>A017897269</v>
          </cell>
          <cell r="C657">
            <v>2317684</v>
          </cell>
          <cell r="D657" t="str">
            <v>MAURICIO LOFIEGO FAJARD</v>
          </cell>
          <cell r="E657">
            <v>15.9</v>
          </cell>
          <cell r="F657">
            <v>15.9</v>
          </cell>
          <cell r="G657">
            <v>42605</v>
          </cell>
          <cell r="H657" t="str">
            <v>AGO</v>
          </cell>
          <cell r="I657">
            <v>2016</v>
          </cell>
          <cell r="J657">
            <v>42690</v>
          </cell>
          <cell r="K657">
            <v>42690</v>
          </cell>
          <cell r="L657" t="str">
            <v>NOV</v>
          </cell>
          <cell r="M657">
            <v>2016</v>
          </cell>
          <cell r="N657" t="str">
            <v>-</v>
          </cell>
          <cell r="O657" t="str">
            <v>VISTORIA</v>
          </cell>
          <cell r="P657">
            <v>2</v>
          </cell>
          <cell r="Q657">
            <v>20</v>
          </cell>
          <cell r="R657" t="str">
            <v>Olney</v>
          </cell>
          <cell r="S657" t="str">
            <v>APROVADO</v>
          </cell>
          <cell r="T657">
            <v>42692</v>
          </cell>
          <cell r="U657" t="str">
            <v>NOV</v>
          </cell>
          <cell r="V657">
            <v>2016</v>
          </cell>
          <cell r="W657" t="str">
            <v>NITERÓI</v>
          </cell>
          <cell r="X657" t="str">
            <v>NT-BR 010 R-1</v>
          </cell>
          <cell r="Y657" t="str">
            <v>MICRO</v>
          </cell>
          <cell r="Z657" t="str">
            <v>NÃO</v>
          </cell>
          <cell r="AA657" t="str">
            <v>BT - 3Ø</v>
          </cell>
          <cell r="AB657" t="str">
            <v>Residencial</v>
          </cell>
          <cell r="AC657" t="str">
            <v>ORDEM SUSPENSA</v>
          </cell>
          <cell r="AD657" t="str">
            <v>-22.914521</v>
          </cell>
          <cell r="AE657" t="str">
            <v>-43.101368</v>
          </cell>
          <cell r="AF657" t="str">
            <v>NÃO</v>
          </cell>
          <cell r="AG657" t="str">
            <v/>
          </cell>
          <cell r="AH657" t="str">
            <v>AUTO</v>
          </cell>
          <cell r="AK657" t="str">
            <v>-</v>
          </cell>
          <cell r="AL657" t="str">
            <v>-</v>
          </cell>
          <cell r="AM657" t="str">
            <v>ML Comércios e Serviços LTDA</v>
          </cell>
          <cell r="AQ657">
            <v>4</v>
          </cell>
          <cell r="AR657" t="str">
            <v>CANC VISTORIA</v>
          </cell>
          <cell r="AS657" t="str">
            <v>-</v>
          </cell>
          <cell r="AU657" t="str">
            <v>ICA01</v>
          </cell>
          <cell r="AV657" t="str">
            <v>NI32389</v>
          </cell>
          <cell r="AW657">
            <v>113</v>
          </cell>
          <cell r="AX657" t="str">
            <v>3# PR 1kV 3x95(50)mm²AL</v>
          </cell>
          <cell r="AY657">
            <v>0.43010000000000004</v>
          </cell>
          <cell r="BA657" t="str">
            <v>3# COMP 336,4 (CORD-ACO 9.5 mm)</v>
          </cell>
          <cell r="BB657">
            <v>4.91</v>
          </cell>
        </row>
        <row r="658">
          <cell r="B658" t="str">
            <v>A018541084</v>
          </cell>
          <cell r="C658">
            <v>165110</v>
          </cell>
          <cell r="D658" t="str">
            <v>WILSON TOCHI KUWABARA</v>
          </cell>
          <cell r="E658">
            <v>2.6</v>
          </cell>
          <cell r="F658" t="str">
            <v>0</v>
          </cell>
          <cell r="G658">
            <v>42685</v>
          </cell>
          <cell r="H658" t="str">
            <v>NOV</v>
          </cell>
          <cell r="I658">
            <v>2016</v>
          </cell>
          <cell r="J658">
            <v>42690</v>
          </cell>
          <cell r="K658">
            <v>42690</v>
          </cell>
          <cell r="L658" t="str">
            <v>NOV</v>
          </cell>
          <cell r="M658">
            <v>2016</v>
          </cell>
          <cell r="N658" t="str">
            <v>-</v>
          </cell>
          <cell r="O658" t="str">
            <v>CONCLUÍDO</v>
          </cell>
          <cell r="P658">
            <v>14</v>
          </cell>
          <cell r="Q658">
            <v>16</v>
          </cell>
          <cell r="R658" t="str">
            <v>Olney</v>
          </cell>
          <cell r="S658" t="str">
            <v>REPROVADO</v>
          </cell>
          <cell r="T658">
            <v>42704</v>
          </cell>
          <cell r="U658" t="str">
            <v>NOV</v>
          </cell>
          <cell r="V658">
            <v>2016</v>
          </cell>
          <cell r="W658" t="str">
            <v>MACAÉ</v>
          </cell>
          <cell r="X658" t="str">
            <v>NT-BR 010 R-1</v>
          </cell>
          <cell r="Y658" t="str">
            <v>MICRO</v>
          </cell>
          <cell r="Z658" t="str">
            <v>NÃO</v>
          </cell>
          <cell r="AA658" t="str">
            <v>BT - 3Ø</v>
          </cell>
          <cell r="AB658" t="str">
            <v>Residencial</v>
          </cell>
          <cell r="AC658" t="str">
            <v>ORDEM FINALIZADA</v>
          </cell>
          <cell r="AD658" t="str">
            <v>-22.379687</v>
          </cell>
          <cell r="AE658" t="str">
            <v>-41.781017</v>
          </cell>
          <cell r="AF658" t="str">
            <v>NÃO</v>
          </cell>
          <cell r="AH658" t="str">
            <v>AUTO</v>
          </cell>
          <cell r="AJ658">
            <v>42780</v>
          </cell>
          <cell r="AK658" t="str">
            <v>FEV</v>
          </cell>
          <cell r="AL658">
            <v>2017</v>
          </cell>
          <cell r="AM658" t="str">
            <v>AutomaSol</v>
          </cell>
          <cell r="AQ658">
            <v>1</v>
          </cell>
          <cell r="AR658" t="str">
            <v/>
          </cell>
          <cell r="AS658">
            <v>95</v>
          </cell>
          <cell r="AT658" t="str">
            <v>ART + Coordenadas Geográficas/PS</v>
          </cell>
          <cell r="AU658" t="str">
            <v>MAC02</v>
          </cell>
          <cell r="AV658" t="str">
            <v>MC21602</v>
          </cell>
          <cell r="AW658">
            <v>113</v>
          </cell>
          <cell r="AX658" t="str">
            <v>3# CU 70 mm² (CU 35 mm²)</v>
          </cell>
          <cell r="AY658">
            <v>0.185</v>
          </cell>
          <cell r="BA658" t="str">
            <v>3# CU 35 mm²</v>
          </cell>
          <cell r="BB658">
            <v>0.57999999999999996</v>
          </cell>
        </row>
        <row r="659">
          <cell r="B659" t="str">
            <v>A018541136</v>
          </cell>
          <cell r="C659">
            <v>2872662</v>
          </cell>
          <cell r="D659" t="str">
            <v>CASA DO CAMINHO</v>
          </cell>
          <cell r="E659">
            <v>3</v>
          </cell>
          <cell r="F659">
            <v>3</v>
          </cell>
          <cell r="G659">
            <v>42685</v>
          </cell>
          <cell r="H659" t="str">
            <v>NOV</v>
          </cell>
          <cell r="I659">
            <v>2016</v>
          </cell>
          <cell r="J659">
            <v>42690</v>
          </cell>
          <cell r="K659">
            <v>42690</v>
          </cell>
          <cell r="L659" t="str">
            <v>NOV</v>
          </cell>
          <cell r="M659">
            <v>2016</v>
          </cell>
          <cell r="N659" t="str">
            <v>-</v>
          </cell>
          <cell r="O659" t="str">
            <v>CONCLUÍDO</v>
          </cell>
          <cell r="P659">
            <v>15</v>
          </cell>
          <cell r="Q659">
            <v>15</v>
          </cell>
          <cell r="R659" t="str">
            <v>Olney</v>
          </cell>
          <cell r="S659" t="str">
            <v>APROVADO</v>
          </cell>
          <cell r="T659">
            <v>42705</v>
          </cell>
          <cell r="U659" t="str">
            <v>DEZ</v>
          </cell>
          <cell r="V659">
            <v>2016</v>
          </cell>
          <cell r="W659" t="str">
            <v>MACAÉ</v>
          </cell>
          <cell r="X659" t="str">
            <v>NT-BR 010 R-1</v>
          </cell>
          <cell r="Y659" t="str">
            <v>MICRO</v>
          </cell>
          <cell r="Z659" t="str">
            <v>NÃO</v>
          </cell>
          <cell r="AA659" t="str">
            <v>BT - 3Ø</v>
          </cell>
          <cell r="AB659" t="str">
            <v>Comercial</v>
          </cell>
          <cell r="AC659" t="str">
            <v>ORDEM FINALIZADA</v>
          </cell>
          <cell r="AD659" t="str">
            <v>-22.322332</v>
          </cell>
          <cell r="AE659" t="str">
            <v>-41.753077</v>
          </cell>
          <cell r="AF659" t="str">
            <v>SIM</v>
          </cell>
          <cell r="AG659">
            <v>42740</v>
          </cell>
          <cell r="AH659" t="str">
            <v>AUTO</v>
          </cell>
          <cell r="AJ659">
            <v>42741</v>
          </cell>
          <cell r="AK659" t="str">
            <v>JAN</v>
          </cell>
          <cell r="AL659">
            <v>2017</v>
          </cell>
          <cell r="AM659" t="str">
            <v>AutomaSol</v>
          </cell>
          <cell r="AQ659">
            <v>1</v>
          </cell>
          <cell r="AR659" t="str">
            <v/>
          </cell>
          <cell r="AS659">
            <v>56</v>
          </cell>
          <cell r="AU659" t="str">
            <v>NSA01</v>
          </cell>
          <cell r="AV659" t="str">
            <v>M469822</v>
          </cell>
          <cell r="AW659">
            <v>75</v>
          </cell>
          <cell r="AX659" t="str">
            <v>3# PR 1kV 3x50(50)mm²AL</v>
          </cell>
          <cell r="AY659">
            <v>0.254</v>
          </cell>
          <cell r="BA659" t="str">
            <v>3# CA 2 AWG</v>
          </cell>
          <cell r="BB659">
            <v>35.15</v>
          </cell>
        </row>
        <row r="660">
          <cell r="B660" t="str">
            <v>A018563395</v>
          </cell>
          <cell r="C660">
            <v>150487</v>
          </cell>
          <cell r="D660" t="str">
            <v>WELLINGTON KOJI OMURA</v>
          </cell>
          <cell r="E660">
            <v>1.5</v>
          </cell>
          <cell r="F660" t="str">
            <v>0</v>
          </cell>
          <cell r="G660">
            <v>42688</v>
          </cell>
          <cell r="H660" t="str">
            <v>NOV</v>
          </cell>
          <cell r="I660">
            <v>2016</v>
          </cell>
          <cell r="J660">
            <v>42690</v>
          </cell>
          <cell r="K660">
            <v>42690</v>
          </cell>
          <cell r="L660" t="str">
            <v>NOV</v>
          </cell>
          <cell r="M660">
            <v>2016</v>
          </cell>
          <cell r="N660" t="str">
            <v>-</v>
          </cell>
          <cell r="O660" t="str">
            <v>CONCLUÍDO</v>
          </cell>
          <cell r="P660">
            <v>15</v>
          </cell>
          <cell r="Q660">
            <v>16</v>
          </cell>
          <cell r="R660" t="str">
            <v>Mariana</v>
          </cell>
          <cell r="S660" t="str">
            <v>REPROVADO</v>
          </cell>
          <cell r="T660">
            <v>42705</v>
          </cell>
          <cell r="U660" t="str">
            <v>DEZ</v>
          </cell>
          <cell r="V660">
            <v>2016</v>
          </cell>
          <cell r="W660" t="str">
            <v>CABO FRIO</v>
          </cell>
          <cell r="X660" t="str">
            <v>NT-BR 010 R-1</v>
          </cell>
          <cell r="Y660" t="str">
            <v>MICRO</v>
          </cell>
          <cell r="Z660" t="str">
            <v>NÃO</v>
          </cell>
          <cell r="AA660" t="str">
            <v>BT - 3Ø</v>
          </cell>
          <cell r="AB660" t="str">
            <v>Residencial</v>
          </cell>
          <cell r="AC660" t="str">
            <v>ORDEM FINALIZADA</v>
          </cell>
          <cell r="AD660" t="str">
            <v>-22.778529</v>
          </cell>
          <cell r="AE660" t="str">
            <v>-41.896202</v>
          </cell>
          <cell r="AF660" t="str">
            <v>NÃO</v>
          </cell>
          <cell r="AH660" t="str">
            <v>AUTO</v>
          </cell>
          <cell r="AJ660">
            <v>42741</v>
          </cell>
          <cell r="AK660" t="str">
            <v>JAN</v>
          </cell>
          <cell r="AL660">
            <v>2017</v>
          </cell>
          <cell r="AM660" t="str">
            <v>Ricardo C Coutinho</v>
          </cell>
          <cell r="AQ660">
            <v>1</v>
          </cell>
          <cell r="AR660" t="str">
            <v/>
          </cell>
          <cell r="AS660">
            <v>53</v>
          </cell>
          <cell r="AT660" t="str">
            <v>Diagrama/Projeto + Representante Legal + Coordenadas Geográficas/PS + Outros</v>
          </cell>
          <cell r="AU660" t="str">
            <v>BUZ07</v>
          </cell>
          <cell r="AV660" t="str">
            <v>CF48008</v>
          </cell>
          <cell r="AW660">
            <v>150</v>
          </cell>
          <cell r="AX660" t="str">
            <v>3# CU 16-1 FIO (CU 16-1 FIO)</v>
          </cell>
          <cell r="AY660">
            <v>0.57899999999999996</v>
          </cell>
          <cell r="BA660" t="str">
            <v>3# COMP 185</v>
          </cell>
          <cell r="BB660">
            <v>4.0811844074337227</v>
          </cell>
        </row>
        <row r="661">
          <cell r="B661" t="str">
            <v>A018569102</v>
          </cell>
          <cell r="C661">
            <v>2375573</v>
          </cell>
          <cell r="D661" t="str">
            <v>ELIZABETH NOGUEIRA DA GAMA GOU D ALMEIDA</v>
          </cell>
          <cell r="E661">
            <v>2.2949999999999999</v>
          </cell>
          <cell r="F661">
            <v>2.2949999999999999</v>
          </cell>
          <cell r="G661">
            <v>42690</v>
          </cell>
          <cell r="H661" t="str">
            <v>NOV</v>
          </cell>
          <cell r="I661">
            <v>2016</v>
          </cell>
          <cell r="J661">
            <v>42690</v>
          </cell>
          <cell r="K661">
            <v>42690</v>
          </cell>
          <cell r="L661" t="str">
            <v>NOV</v>
          </cell>
          <cell r="M661">
            <v>2016</v>
          </cell>
          <cell r="N661" t="str">
            <v>-</v>
          </cell>
          <cell r="O661" t="str">
            <v>CONCLUÍDO</v>
          </cell>
          <cell r="P661">
            <v>15</v>
          </cell>
          <cell r="Q661">
            <v>15</v>
          </cell>
          <cell r="R661" t="str">
            <v>Olney</v>
          </cell>
          <cell r="S661" t="str">
            <v>APROVADO</v>
          </cell>
          <cell r="T661">
            <v>42705</v>
          </cell>
          <cell r="U661" t="str">
            <v>DEZ</v>
          </cell>
          <cell r="V661">
            <v>2016</v>
          </cell>
          <cell r="W661" t="str">
            <v>ITAPERUNA</v>
          </cell>
          <cell r="X661" t="str">
            <v>NT-BR 010 R-1</v>
          </cell>
          <cell r="Y661" t="str">
            <v>MICRO</v>
          </cell>
          <cell r="Z661" t="str">
            <v>NÃO</v>
          </cell>
          <cell r="AA661" t="str">
            <v>BT - 2Ø</v>
          </cell>
          <cell r="AB661" t="str">
            <v>Comercial</v>
          </cell>
          <cell r="AC661" t="str">
            <v>ORDEM FINALIZADA</v>
          </cell>
          <cell r="AD661" t="str">
            <v>-21.203142</v>
          </cell>
          <cell r="AE661" t="str">
            <v>-41.892557</v>
          </cell>
          <cell r="AF661" t="str">
            <v>SIM</v>
          </cell>
          <cell r="AG661">
            <v>42725</v>
          </cell>
          <cell r="AH661" t="str">
            <v>AUTO</v>
          </cell>
          <cell r="AJ661">
            <v>42727</v>
          </cell>
          <cell r="AK661" t="str">
            <v>DEZ</v>
          </cell>
          <cell r="AL661">
            <v>2016</v>
          </cell>
          <cell r="AM661" t="str">
            <v>Antonio C Pinto</v>
          </cell>
          <cell r="AQ661">
            <v>1</v>
          </cell>
          <cell r="AR661" t="str">
            <v/>
          </cell>
          <cell r="AS661">
            <v>37</v>
          </cell>
          <cell r="AU661" t="str">
            <v>ITR07</v>
          </cell>
          <cell r="AV661" t="str">
            <v>IT41616</v>
          </cell>
          <cell r="AW661" t="str">
            <v/>
          </cell>
          <cell r="AX661" t="str">
            <v>3# CA 4/0 AWG (CA 1/0 AWG)</v>
          </cell>
          <cell r="AY661">
            <v>0.15509999999999999</v>
          </cell>
          <cell r="BA661" t="str">
            <v>3# CA 4 AWG</v>
          </cell>
          <cell r="BB661">
            <v>68.150000000000006</v>
          </cell>
        </row>
        <row r="662">
          <cell r="B662" t="str">
            <v>A018569633</v>
          </cell>
          <cell r="C662">
            <v>5626596</v>
          </cell>
          <cell r="D662" t="str">
            <v>HENRIQUE AMORIM FERNANDES</v>
          </cell>
          <cell r="E662">
            <v>4.5999999999999996</v>
          </cell>
          <cell r="F662">
            <v>4.5999999999999996</v>
          </cell>
          <cell r="G662">
            <v>42690</v>
          </cell>
          <cell r="H662" t="str">
            <v>NOV</v>
          </cell>
          <cell r="I662">
            <v>2016</v>
          </cell>
          <cell r="J662">
            <v>42690</v>
          </cell>
          <cell r="K662">
            <v>42690</v>
          </cell>
          <cell r="L662" t="str">
            <v>NOV</v>
          </cell>
          <cell r="M662">
            <v>2016</v>
          </cell>
          <cell r="N662" t="str">
            <v>-</v>
          </cell>
          <cell r="O662" t="str">
            <v>CONCLUÍDO</v>
          </cell>
          <cell r="P662">
            <v>15</v>
          </cell>
          <cell r="Q662">
            <v>15</v>
          </cell>
          <cell r="R662" t="str">
            <v>Olney</v>
          </cell>
          <cell r="S662" t="str">
            <v>APROVADO</v>
          </cell>
          <cell r="T662">
            <v>42705</v>
          </cell>
          <cell r="U662" t="str">
            <v>DEZ</v>
          </cell>
          <cell r="V662">
            <v>2016</v>
          </cell>
          <cell r="W662" t="str">
            <v>CAMPOS</v>
          </cell>
          <cell r="X662" t="str">
            <v>NT-BR 010 R-1</v>
          </cell>
          <cell r="Y662" t="str">
            <v>MICRO</v>
          </cell>
          <cell r="Z662" t="str">
            <v>NÃO</v>
          </cell>
          <cell r="AA662" t="str">
            <v>BT - 2Ø</v>
          </cell>
          <cell r="AB662" t="str">
            <v>Residencial</v>
          </cell>
          <cell r="AC662" t="str">
            <v>ORDEM FINALIZADA</v>
          </cell>
          <cell r="AD662" t="str">
            <v>-21.762668</v>
          </cell>
          <cell r="AE662" t="str">
            <v>-41.318450</v>
          </cell>
          <cell r="AF662" t="str">
            <v>SIM</v>
          </cell>
          <cell r="AG662">
            <v>42720</v>
          </cell>
          <cell r="AH662" t="str">
            <v>AUTO REM</v>
          </cell>
          <cell r="AI662" t="str">
            <v>4912288 - 100%</v>
          </cell>
          <cell r="AJ662">
            <v>42734</v>
          </cell>
          <cell r="AK662" t="str">
            <v>DEZ</v>
          </cell>
          <cell r="AL662">
            <v>2016</v>
          </cell>
          <cell r="AM662" t="str">
            <v>Eduardo V Vieira</v>
          </cell>
          <cell r="AQ662">
            <v>1</v>
          </cell>
          <cell r="AR662" t="str">
            <v/>
          </cell>
          <cell r="AS662">
            <v>44</v>
          </cell>
          <cell r="AU662" t="str">
            <v>MOB01</v>
          </cell>
          <cell r="AV662" t="str">
            <v>C360433</v>
          </cell>
          <cell r="AW662">
            <v>45</v>
          </cell>
          <cell r="AX662" t="str">
            <v>2# PR 1KV 3X95(50)MM²AL</v>
          </cell>
          <cell r="AY662">
            <v>0.37710000000000005</v>
          </cell>
          <cell r="BA662" t="str">
            <v>1# CAA 4 AWG</v>
          </cell>
          <cell r="BB662">
            <v>3.18</v>
          </cell>
        </row>
        <row r="663">
          <cell r="B663" t="str">
            <v>A018570506</v>
          </cell>
          <cell r="C663">
            <v>6417273</v>
          </cell>
          <cell r="D663" t="str">
            <v>THIAGO MARINHO SOARES</v>
          </cell>
          <cell r="E663">
            <v>4</v>
          </cell>
          <cell r="F663">
            <v>4</v>
          </cell>
          <cell r="G663">
            <v>42690</v>
          </cell>
          <cell r="H663" t="str">
            <v>NOV</v>
          </cell>
          <cell r="I663">
            <v>2016</v>
          </cell>
          <cell r="J663">
            <v>42690</v>
          </cell>
          <cell r="K663">
            <v>42690</v>
          </cell>
          <cell r="L663" t="str">
            <v>NOV</v>
          </cell>
          <cell r="M663">
            <v>2016</v>
          </cell>
          <cell r="N663" t="str">
            <v>-</v>
          </cell>
          <cell r="O663" t="str">
            <v>SUSPENSO</v>
          </cell>
          <cell r="P663">
            <v>15</v>
          </cell>
          <cell r="Q663">
            <v>15</v>
          </cell>
          <cell r="R663" t="str">
            <v>Mariana</v>
          </cell>
          <cell r="S663" t="str">
            <v>REPROVADO</v>
          </cell>
          <cell r="T663">
            <v>42705</v>
          </cell>
          <cell r="U663" t="str">
            <v>DEZ</v>
          </cell>
          <cell r="V663">
            <v>2016</v>
          </cell>
          <cell r="W663" t="str">
            <v>SÃO GONÇALO</v>
          </cell>
          <cell r="X663" t="str">
            <v>NT-BR 010 R-1</v>
          </cell>
          <cell r="Y663" t="str">
            <v>MICRO</v>
          </cell>
          <cell r="Z663" t="str">
            <v>NÃO</v>
          </cell>
          <cell r="AA663" t="str">
            <v>BT - 2Ø</v>
          </cell>
          <cell r="AB663" t="str">
            <v>Residencial</v>
          </cell>
          <cell r="AC663" t="str">
            <v>ORDEM SUSPENSA</v>
          </cell>
          <cell r="AF663" t="str">
            <v>NÃO</v>
          </cell>
          <cell r="AH663" t="str">
            <v>AUTO</v>
          </cell>
          <cell r="AK663" t="str">
            <v>-</v>
          </cell>
          <cell r="AL663" t="str">
            <v>-</v>
          </cell>
          <cell r="AM663" t="str">
            <v>Douglas L Rosa</v>
          </cell>
          <cell r="AQ663">
            <v>1</v>
          </cell>
          <cell r="AR663" t="str">
            <v>CANC SOLIC</v>
          </cell>
          <cell r="AS663" t="str">
            <v>-</v>
          </cell>
          <cell r="AT663" t="str">
            <v>ART + Formulário de SA + Coordenadas Geográficas/PS + Outros</v>
          </cell>
          <cell r="AU663" t="str">
            <v>ARS01</v>
          </cell>
          <cell r="AV663" t="str">
            <v>S210088</v>
          </cell>
          <cell r="AW663">
            <v>30</v>
          </cell>
          <cell r="AX663" t="str">
            <v>3# BT SDE</v>
          </cell>
          <cell r="AY663">
            <v>0.127</v>
          </cell>
          <cell r="BA663" t="str">
            <v>1# CA 2 AWG</v>
          </cell>
          <cell r="BB663">
            <v>2.64</v>
          </cell>
        </row>
        <row r="664">
          <cell r="B664">
            <v>13149654</v>
          </cell>
          <cell r="C664">
            <v>2980509</v>
          </cell>
          <cell r="D664" t="str">
            <v>CACOLACO IMP EXP COM LOC E SERV MARINA</v>
          </cell>
          <cell r="E664">
            <v>67.08</v>
          </cell>
          <cell r="F664">
            <v>67.08</v>
          </cell>
          <cell r="G664">
            <v>42585</v>
          </cell>
          <cell r="H664" t="str">
            <v>AGO</v>
          </cell>
          <cell r="I664">
            <v>2016</v>
          </cell>
          <cell r="J664">
            <v>42691</v>
          </cell>
          <cell r="K664">
            <v>42691</v>
          </cell>
          <cell r="L664" t="str">
            <v>NOV</v>
          </cell>
          <cell r="M664">
            <v>2016</v>
          </cell>
          <cell r="N664" t="str">
            <v>-</v>
          </cell>
          <cell r="O664" t="str">
            <v>CONCLUÍDO</v>
          </cell>
          <cell r="P664">
            <v>0</v>
          </cell>
          <cell r="Q664">
            <v>16</v>
          </cell>
          <cell r="R664" t="str">
            <v>Olney</v>
          </cell>
          <cell r="S664" t="str">
            <v>APROVADO</v>
          </cell>
          <cell r="T664">
            <v>42691</v>
          </cell>
          <cell r="U664" t="str">
            <v>NOV</v>
          </cell>
          <cell r="V664">
            <v>2016</v>
          </cell>
          <cell r="W664" t="str">
            <v>ANGRA</v>
          </cell>
          <cell r="X664" t="str">
            <v>NT-BR 010 R-1</v>
          </cell>
          <cell r="Y664" t="str">
            <v>MICRO</v>
          </cell>
          <cell r="Z664" t="str">
            <v>NÃO</v>
          </cell>
          <cell r="AA664" t="str">
            <v>MT</v>
          </cell>
          <cell r="AB664" t="str">
            <v>Comercial</v>
          </cell>
          <cell r="AC664" t="str">
            <v>ORDEM APTA A DESIGNAR</v>
          </cell>
          <cell r="AD664" t="str">
            <v>-22.967170</v>
          </cell>
          <cell r="AE664" t="str">
            <v>-44.437401</v>
          </cell>
          <cell r="AF664" t="str">
            <v>SIM</v>
          </cell>
          <cell r="AG664">
            <v>42733</v>
          </cell>
          <cell r="AH664" t="str">
            <v>AUTO REM</v>
          </cell>
          <cell r="AI664" t="str">
            <v xml:space="preserve">2980509 - 64,71% / 3315402 - 34,97% / 4203830 - 0,32% </v>
          </cell>
          <cell r="AK664" t="str">
            <v>-</v>
          </cell>
          <cell r="AL664" t="str">
            <v>-</v>
          </cell>
          <cell r="AM664" t="str">
            <v>Energy Infinity</v>
          </cell>
          <cell r="AO664" t="str">
            <v>Globo Brasil - GBR260P</v>
          </cell>
          <cell r="AP664" t="str">
            <v>PHB - PHB 20K-DT</v>
          </cell>
          <cell r="AQ664">
            <v>3</v>
          </cell>
          <cell r="AR664" t="str">
            <v/>
          </cell>
          <cell r="AS664" t="str">
            <v>-</v>
          </cell>
          <cell r="AU664" t="str">
            <v>FRADE-ANG1</v>
          </cell>
          <cell r="AV664" t="str">
            <v>UF00399</v>
          </cell>
          <cell r="AW664" t="str">
            <v/>
          </cell>
          <cell r="AX664">
            <v>0</v>
          </cell>
          <cell r="AY664">
            <v>0</v>
          </cell>
          <cell r="BA664" t="str">
            <v>COMP 35</v>
          </cell>
          <cell r="BB664">
            <v>6.1184637622839908</v>
          </cell>
        </row>
        <row r="665">
          <cell r="B665" t="str">
            <v>A018353850</v>
          </cell>
          <cell r="C665">
            <v>160705</v>
          </cell>
          <cell r="D665" t="str">
            <v>WILLIAM VALENTE DE SOUZA</v>
          </cell>
          <cell r="E665">
            <v>1.5</v>
          </cell>
          <cell r="F665">
            <v>1.5</v>
          </cell>
          <cell r="G665">
            <v>42662</v>
          </cell>
          <cell r="H665" t="str">
            <v>OUT</v>
          </cell>
          <cell r="I665">
            <v>2016</v>
          </cell>
          <cell r="J665">
            <v>42691</v>
          </cell>
          <cell r="K665">
            <v>42691</v>
          </cell>
          <cell r="L665" t="str">
            <v>NOV</v>
          </cell>
          <cell r="M665">
            <v>2016</v>
          </cell>
          <cell r="N665" t="str">
            <v>-</v>
          </cell>
          <cell r="O665" t="str">
            <v>CONCLUÍDO</v>
          </cell>
          <cell r="P665">
            <v>6</v>
          </cell>
          <cell r="Q665">
            <v>17</v>
          </cell>
          <cell r="R665" t="str">
            <v>Olney</v>
          </cell>
          <cell r="S665" t="str">
            <v>APROVADO</v>
          </cell>
          <cell r="T665">
            <v>42697</v>
          </cell>
          <cell r="U665" t="str">
            <v>NOV</v>
          </cell>
          <cell r="V665">
            <v>2016</v>
          </cell>
          <cell r="W665" t="str">
            <v>MACAÉ</v>
          </cell>
          <cell r="X665" t="str">
            <v>NT-BR 010 R-1</v>
          </cell>
          <cell r="Y665" t="str">
            <v>MICRO</v>
          </cell>
          <cell r="Z665" t="str">
            <v>NÃO</v>
          </cell>
          <cell r="AA665" t="str">
            <v>BT - 2Ø</v>
          </cell>
          <cell r="AB665" t="str">
            <v>Residencial</v>
          </cell>
          <cell r="AC665" t="str">
            <v>ORDEM FINALIZADA</v>
          </cell>
          <cell r="AD665" t="str">
            <v>-22.511982</v>
          </cell>
          <cell r="AE665" t="str">
            <v>-41.916181</v>
          </cell>
          <cell r="AF665" t="str">
            <v>SIM</v>
          </cell>
          <cell r="AG665">
            <v>42767</v>
          </cell>
          <cell r="AH665" t="str">
            <v>AUTO</v>
          </cell>
          <cell r="AJ665">
            <v>42768</v>
          </cell>
          <cell r="AK665" t="str">
            <v>FEV</v>
          </cell>
          <cell r="AL665">
            <v>2017</v>
          </cell>
          <cell r="AM665" t="str">
            <v>BlueSol</v>
          </cell>
          <cell r="AQ665">
            <v>2</v>
          </cell>
          <cell r="AR665" t="str">
            <v/>
          </cell>
          <cell r="AS665">
            <v>106</v>
          </cell>
          <cell r="AU665" t="str">
            <v>RDO05</v>
          </cell>
          <cell r="AV665" t="str">
            <v>MC26247</v>
          </cell>
          <cell r="AW665">
            <v>75</v>
          </cell>
          <cell r="AX665" t="str">
            <v>3# PR 1kV 3x95(50)mm²AL</v>
          </cell>
          <cell r="AY665">
            <v>0.32200000000000001</v>
          </cell>
          <cell r="BA665" t="str">
            <v>3# CU 35 mm²</v>
          </cell>
          <cell r="BB665">
            <v>4.6382338094464997</v>
          </cell>
        </row>
        <row r="666">
          <cell r="B666" t="str">
            <v>A018434934</v>
          </cell>
          <cell r="C666">
            <v>1396761</v>
          </cell>
          <cell r="D666" t="str">
            <v>APRIGIO LOPES XAVIER</v>
          </cell>
          <cell r="E666">
            <v>2.5</v>
          </cell>
          <cell r="F666" t="str">
            <v>0</v>
          </cell>
          <cell r="G666">
            <v>42671</v>
          </cell>
          <cell r="H666" t="str">
            <v>OUT</v>
          </cell>
          <cell r="I666">
            <v>2016</v>
          </cell>
          <cell r="J666">
            <v>42691</v>
          </cell>
          <cell r="K666">
            <v>42691</v>
          </cell>
          <cell r="L666" t="str">
            <v>NOV</v>
          </cell>
          <cell r="M666">
            <v>2016</v>
          </cell>
          <cell r="N666" t="str">
            <v>-</v>
          </cell>
          <cell r="O666" t="str">
            <v>CONCLUÍDO</v>
          </cell>
          <cell r="P666">
            <v>8</v>
          </cell>
          <cell r="Q666">
            <v>17</v>
          </cell>
          <cell r="R666" t="str">
            <v>Olney</v>
          </cell>
          <cell r="S666" t="str">
            <v>REPROVADO</v>
          </cell>
          <cell r="T666">
            <v>42699</v>
          </cell>
          <cell r="U666" t="str">
            <v>NOV</v>
          </cell>
          <cell r="V666">
            <v>2016</v>
          </cell>
          <cell r="W666" t="str">
            <v>NITERÓI</v>
          </cell>
          <cell r="X666" t="str">
            <v>NT-BR 010 R-1</v>
          </cell>
          <cell r="Y666" t="str">
            <v>MICRO</v>
          </cell>
          <cell r="Z666" t="str">
            <v>NÃO</v>
          </cell>
          <cell r="AA666" t="str">
            <v>BT - 3Ø</v>
          </cell>
          <cell r="AB666" t="str">
            <v>Comercial</v>
          </cell>
          <cell r="AC666" t="str">
            <v>ORDEM FINALIZADA</v>
          </cell>
          <cell r="AD666" t="str">
            <v>-22.911284</v>
          </cell>
          <cell r="AE666" t="str">
            <v>-42.829776</v>
          </cell>
          <cell r="AF666" t="str">
            <v>NÃO</v>
          </cell>
          <cell r="AH666" t="str">
            <v>AUTO</v>
          </cell>
          <cell r="AJ666">
            <v>42759</v>
          </cell>
          <cell r="AK666" t="str">
            <v>JAN</v>
          </cell>
          <cell r="AL666">
            <v>2017</v>
          </cell>
          <cell r="AM666" t="str">
            <v>Energia Pura</v>
          </cell>
          <cell r="AQ666">
            <v>2</v>
          </cell>
          <cell r="AR666" t="str">
            <v/>
          </cell>
          <cell r="AS666">
            <v>88</v>
          </cell>
          <cell r="AT666" t="str">
            <v>ART</v>
          </cell>
          <cell r="AU666" t="str">
            <v>MAR03</v>
          </cell>
          <cell r="AV666" t="str">
            <v>NI17526</v>
          </cell>
          <cell r="AW666">
            <v>30</v>
          </cell>
          <cell r="AX666" t="str">
            <v>3# CU 35 mm² (CU 16-1 FIO)</v>
          </cell>
          <cell r="AY666">
            <v>0.218</v>
          </cell>
          <cell r="BA666" t="str">
            <v>3# CA 2 AWG</v>
          </cell>
          <cell r="BB666">
            <v>5.49</v>
          </cell>
        </row>
        <row r="667">
          <cell r="B667" t="str">
            <v>A018575848</v>
          </cell>
          <cell r="C667">
            <v>5130415</v>
          </cell>
          <cell r="D667" t="str">
            <v>W COMERCIO DE INFORMATICA LTDA  EPP</v>
          </cell>
          <cell r="E667">
            <v>3</v>
          </cell>
          <cell r="F667" t="str">
            <v>0</v>
          </cell>
          <cell r="G667">
            <v>42690</v>
          </cell>
          <cell r="H667" t="str">
            <v>NOV</v>
          </cell>
          <cell r="I667">
            <v>2016</v>
          </cell>
          <cell r="J667">
            <v>42691</v>
          </cell>
          <cell r="K667">
            <v>42691</v>
          </cell>
          <cell r="L667" t="str">
            <v>NOV</v>
          </cell>
          <cell r="M667">
            <v>2016</v>
          </cell>
          <cell r="N667" t="str">
            <v>-</v>
          </cell>
          <cell r="O667" t="str">
            <v>CONCLUÍDO</v>
          </cell>
          <cell r="P667">
            <v>15</v>
          </cell>
          <cell r="Q667">
            <v>19</v>
          </cell>
          <cell r="R667" t="str">
            <v>Mariana</v>
          </cell>
          <cell r="S667" t="str">
            <v>REPROVADO</v>
          </cell>
          <cell r="T667">
            <v>42706</v>
          </cell>
          <cell r="U667" t="str">
            <v>DEZ</v>
          </cell>
          <cell r="V667">
            <v>2016</v>
          </cell>
          <cell r="W667" t="str">
            <v>NITERÓI</v>
          </cell>
          <cell r="X667" t="str">
            <v>NT-BR 010 R-1</v>
          </cell>
          <cell r="Y667" t="str">
            <v>MICRO</v>
          </cell>
          <cell r="Z667" t="str">
            <v>NÃO</v>
          </cell>
          <cell r="AA667" t="str">
            <v>BT - 2Ø</v>
          </cell>
          <cell r="AB667" t="str">
            <v>Comercial</v>
          </cell>
          <cell r="AC667" t="str">
            <v>ORDEM FINALIZADA</v>
          </cell>
          <cell r="AD667" t="str">
            <v>-22.906314</v>
          </cell>
          <cell r="AE667" t="str">
            <v>-43.052289</v>
          </cell>
          <cell r="AF667" t="str">
            <v>NÃO</v>
          </cell>
          <cell r="AH667" t="str">
            <v>AUTO</v>
          </cell>
          <cell r="AJ667">
            <v>42734</v>
          </cell>
          <cell r="AK667" t="str">
            <v>DEZ</v>
          </cell>
          <cell r="AL667">
            <v>2016</v>
          </cell>
          <cell r="AM667" t="str">
            <v>Alexandre Souza</v>
          </cell>
          <cell r="AQ667">
            <v>1</v>
          </cell>
          <cell r="AR667" t="str">
            <v/>
          </cell>
          <cell r="AS667">
            <v>44</v>
          </cell>
          <cell r="AT667" t="str">
            <v>ART</v>
          </cell>
          <cell r="AU667" t="str">
            <v>ZSL03</v>
          </cell>
          <cell r="AV667" t="str">
            <v>NI32488</v>
          </cell>
          <cell r="AW667">
            <v>75</v>
          </cell>
          <cell r="AX667" t="str">
            <v>PR 1kV 3x95(50)mm²AL</v>
          </cell>
          <cell r="AY667">
            <v>0.13900000000000001</v>
          </cell>
          <cell r="BA667" t="str">
            <v>3# CA 2 AWG</v>
          </cell>
          <cell r="BB667">
            <v>5.0698857469533225</v>
          </cell>
        </row>
        <row r="668">
          <cell r="B668" t="str">
            <v>A018572892</v>
          </cell>
          <cell r="C668">
            <v>6564456</v>
          </cell>
          <cell r="D668" t="str">
            <v>GERALDO DA SILVA BATISTA JUNIOR</v>
          </cell>
          <cell r="E668">
            <v>20</v>
          </cell>
          <cell r="F668" t="str">
            <v>0</v>
          </cell>
          <cell r="G668">
            <v>42690</v>
          </cell>
          <cell r="H668" t="str">
            <v>NOV</v>
          </cell>
          <cell r="I668">
            <v>2016</v>
          </cell>
          <cell r="J668">
            <v>42691</v>
          </cell>
          <cell r="K668">
            <v>42691</v>
          </cell>
          <cell r="L668" t="str">
            <v>NOV</v>
          </cell>
          <cell r="M668">
            <v>2016</v>
          </cell>
          <cell r="N668" t="str">
            <v>-</v>
          </cell>
          <cell r="O668" t="str">
            <v>CONCLUÍDO</v>
          </cell>
          <cell r="P668">
            <v>18</v>
          </cell>
          <cell r="Q668">
            <v>23</v>
          </cell>
          <cell r="R668" t="str">
            <v>Olney</v>
          </cell>
          <cell r="S668" t="str">
            <v>REPROVADO</v>
          </cell>
          <cell r="T668">
            <v>42709</v>
          </cell>
          <cell r="U668" t="str">
            <v>DEZ</v>
          </cell>
          <cell r="V668">
            <v>2016</v>
          </cell>
          <cell r="W668" t="str">
            <v>CAMPOS</v>
          </cell>
          <cell r="X668" t="str">
            <v>NT-BR 010 R-1</v>
          </cell>
          <cell r="Y668" t="str">
            <v>MICRO</v>
          </cell>
          <cell r="Z668" t="str">
            <v>NÃO</v>
          </cell>
          <cell r="AA668" t="str">
            <v>BT - 3Ø</v>
          </cell>
          <cell r="AB668" t="str">
            <v>Residencial</v>
          </cell>
          <cell r="AC668" t="str">
            <v>ORDEM FINALIZADA</v>
          </cell>
          <cell r="AD668" t="str">
            <v>-21.755666</v>
          </cell>
          <cell r="AE668" t="str">
            <v>-41.335736</v>
          </cell>
          <cell r="AF668" t="str">
            <v>NÃO</v>
          </cell>
          <cell r="AH668" t="str">
            <v>AUTO</v>
          </cell>
          <cell r="AJ668">
            <v>42773</v>
          </cell>
          <cell r="AK668" t="str">
            <v>FEV</v>
          </cell>
          <cell r="AL668">
            <v>2017</v>
          </cell>
          <cell r="AM668" t="str">
            <v>Antonio C Pinto</v>
          </cell>
          <cell r="AQ668">
            <v>1</v>
          </cell>
          <cell r="AR668" t="str">
            <v/>
          </cell>
          <cell r="AS668">
            <v>83</v>
          </cell>
          <cell r="AT668" t="str">
            <v>Diagrama/Projeto + Coordenadas Geográficas/PS + Certificado/Registro - Inversor</v>
          </cell>
          <cell r="AU668" t="str">
            <v>MOB04</v>
          </cell>
          <cell r="AV668" t="str">
            <v>C357392</v>
          </cell>
          <cell r="AW668">
            <v>150</v>
          </cell>
          <cell r="AX668" t="str">
            <v>3# BT SDE</v>
          </cell>
          <cell r="AY668">
            <v>1.1000000000000001E-3</v>
          </cell>
          <cell r="BA668" t="str">
            <v>3# CA 336,4 MCM (CA 1/0 AWG)</v>
          </cell>
          <cell r="BB668">
            <v>1.53</v>
          </cell>
        </row>
        <row r="669">
          <cell r="B669">
            <v>13153013</v>
          </cell>
          <cell r="C669">
            <v>5740281</v>
          </cell>
          <cell r="D669" t="str">
            <v>ALESSANDRO PONTES OLIVEIRA</v>
          </cell>
          <cell r="E669">
            <v>6</v>
          </cell>
          <cell r="F669" t="str">
            <v>0</v>
          </cell>
          <cell r="G669">
            <v>42690</v>
          </cell>
          <cell r="H669" t="str">
            <v>NOV</v>
          </cell>
          <cell r="I669">
            <v>2016</v>
          </cell>
          <cell r="J669">
            <v>42691</v>
          </cell>
          <cell r="K669">
            <v>42691</v>
          </cell>
          <cell r="L669" t="str">
            <v>NOV</v>
          </cell>
          <cell r="M669">
            <v>2016</v>
          </cell>
          <cell r="N669" t="str">
            <v>-</v>
          </cell>
          <cell r="O669" t="str">
            <v>VISTORIA</v>
          </cell>
          <cell r="P669">
            <v>20</v>
          </cell>
          <cell r="Q669">
            <v>21</v>
          </cell>
          <cell r="R669" t="str">
            <v>Olney</v>
          </cell>
          <cell r="S669" t="str">
            <v>REPROVADO</v>
          </cell>
          <cell r="T669">
            <v>42711</v>
          </cell>
          <cell r="U669" t="str">
            <v>DEZ</v>
          </cell>
          <cell r="V669">
            <v>2016</v>
          </cell>
          <cell r="W669" t="str">
            <v>ANGRA</v>
          </cell>
          <cell r="X669" t="str">
            <v>NT-BR 010 R-1</v>
          </cell>
          <cell r="Y669" t="str">
            <v>MICRO</v>
          </cell>
          <cell r="Z669" t="str">
            <v>NÃO</v>
          </cell>
          <cell r="AA669" t="str">
            <v>MT</v>
          </cell>
          <cell r="AB669" t="str">
            <v>Residencial</v>
          </cell>
          <cell r="AC669" t="str">
            <v>ORDEM EM EXECUÇÃO</v>
          </cell>
          <cell r="AD669" t="str">
            <v>-23.015894</v>
          </cell>
          <cell r="AE669" t="str">
            <v>-44.278287</v>
          </cell>
          <cell r="AF669" t="str">
            <v>NÃO</v>
          </cell>
          <cell r="AH669" t="str">
            <v>AUTO</v>
          </cell>
          <cell r="AK669" t="str">
            <v>-</v>
          </cell>
          <cell r="AL669" t="str">
            <v>-</v>
          </cell>
          <cell r="AM669" t="str">
            <v>K2 engenharia</v>
          </cell>
          <cell r="AQ669">
            <v>1</v>
          </cell>
          <cell r="AR669" t="str">
            <v/>
          </cell>
          <cell r="AS669" t="str">
            <v>-</v>
          </cell>
          <cell r="AT669" t="str">
            <v>ART + Diagrama/Projeto + Coordenadas Geográficas/PS</v>
          </cell>
          <cell r="AU669" t="str">
            <v>ANG08</v>
          </cell>
          <cell r="AV669" t="str">
            <v>UF00091</v>
          </cell>
          <cell r="AW669">
            <v>75</v>
          </cell>
          <cell r="AX669">
            <v>0</v>
          </cell>
          <cell r="AY669">
            <v>0</v>
          </cell>
          <cell r="BA669" t="str">
            <v>3# COMP 336,4 (CORD-ACO 9.5 mm)</v>
          </cell>
          <cell r="BB669">
            <v>2.4</v>
          </cell>
        </row>
        <row r="670">
          <cell r="B670" t="str">
            <v>A018293401</v>
          </cell>
          <cell r="C670">
            <v>4215635</v>
          </cell>
          <cell r="D670" t="str">
            <v>EMERSON ADRIANO FERRATO MELO</v>
          </cell>
          <cell r="E670">
            <v>10</v>
          </cell>
          <cell r="F670" t="str">
            <v>0</v>
          </cell>
          <cell r="G670">
            <v>42654</v>
          </cell>
          <cell r="H670" t="str">
            <v>OUT</v>
          </cell>
          <cell r="I670">
            <v>2016</v>
          </cell>
          <cell r="J670">
            <v>42692</v>
          </cell>
          <cell r="K670">
            <v>42692</v>
          </cell>
          <cell r="L670" t="str">
            <v>NOV</v>
          </cell>
          <cell r="M670">
            <v>2016</v>
          </cell>
          <cell r="N670" t="str">
            <v>-</v>
          </cell>
          <cell r="O670" t="str">
            <v>CONCLUÍDO</v>
          </cell>
          <cell r="P670">
            <v>11</v>
          </cell>
          <cell r="Q670">
            <v>61</v>
          </cell>
          <cell r="R670" t="str">
            <v>Olney</v>
          </cell>
          <cell r="S670" t="str">
            <v>REPROVADO</v>
          </cell>
          <cell r="T670">
            <v>42703</v>
          </cell>
          <cell r="U670" t="str">
            <v>NOV</v>
          </cell>
          <cell r="V670">
            <v>2016</v>
          </cell>
          <cell r="W670" t="str">
            <v>PETRÓPOLIS</v>
          </cell>
          <cell r="X670" t="str">
            <v>NT-BR 010 R-1</v>
          </cell>
          <cell r="Y670" t="str">
            <v>MICRO</v>
          </cell>
          <cell r="Z670" t="str">
            <v>NÃO</v>
          </cell>
          <cell r="AA670" t="str">
            <v>BT - 3Ø</v>
          </cell>
          <cell r="AB670" t="str">
            <v>Residencial</v>
          </cell>
          <cell r="AC670" t="str">
            <v>ORDEM FINALIZADA</v>
          </cell>
          <cell r="AD670" t="str">
            <v>-22.416160</v>
          </cell>
          <cell r="AE670" t="str">
            <v>-43.097167</v>
          </cell>
          <cell r="AF670" t="str">
            <v>NÃO</v>
          </cell>
          <cell r="AH670" t="str">
            <v>AUTO</v>
          </cell>
          <cell r="AJ670">
            <v>42829</v>
          </cell>
          <cell r="AK670" t="str">
            <v>ABR</v>
          </cell>
          <cell r="AL670">
            <v>2017</v>
          </cell>
          <cell r="AM670" t="str">
            <v>Solar Grid</v>
          </cell>
          <cell r="AQ670">
            <v>2</v>
          </cell>
          <cell r="AR670" t="str">
            <v/>
          </cell>
          <cell r="AS670">
            <v>175</v>
          </cell>
          <cell r="AT670" t="str">
            <v>Diagrama/Projeto + Certificado/Registro - Inversor</v>
          </cell>
          <cell r="AU670" t="str">
            <v>ITP06</v>
          </cell>
          <cell r="AV670" t="str">
            <v>P871452</v>
          </cell>
          <cell r="AW670">
            <v>150</v>
          </cell>
          <cell r="AX670">
            <v>0</v>
          </cell>
          <cell r="AY670">
            <v>0</v>
          </cell>
          <cell r="BA670" t="str">
            <v>3# COMP 1/0 (CA 2 AWG)</v>
          </cell>
          <cell r="BB670">
            <v>8.75</v>
          </cell>
        </row>
        <row r="671">
          <cell r="B671" t="str">
            <v>A018591341</v>
          </cell>
          <cell r="C671">
            <v>413315</v>
          </cell>
          <cell r="D671" t="str">
            <v>HELCIO CAPUCCI BASTOS</v>
          </cell>
          <cell r="E671">
            <v>0.54</v>
          </cell>
          <cell r="F671">
            <v>0.54</v>
          </cell>
          <cell r="G671">
            <v>42692</v>
          </cell>
          <cell r="H671" t="str">
            <v>NOV</v>
          </cell>
          <cell r="I671">
            <v>2016</v>
          </cell>
          <cell r="J671">
            <v>42695</v>
          </cell>
          <cell r="K671">
            <v>42695</v>
          </cell>
          <cell r="L671" t="str">
            <v>NOV</v>
          </cell>
          <cell r="M671">
            <v>2016</v>
          </cell>
          <cell r="N671" t="str">
            <v>-</v>
          </cell>
          <cell r="O671" t="str">
            <v>CANCELADO</v>
          </cell>
          <cell r="P671">
            <v>15</v>
          </cell>
          <cell r="Q671">
            <v>15</v>
          </cell>
          <cell r="R671" t="str">
            <v>Olney</v>
          </cell>
          <cell r="S671" t="str">
            <v>REPROVADO</v>
          </cell>
          <cell r="T671">
            <v>42710</v>
          </cell>
          <cell r="U671" t="str">
            <v>DEZ</v>
          </cell>
          <cell r="V671">
            <v>2016</v>
          </cell>
          <cell r="W671" t="str">
            <v>TERESÓPOLIS</v>
          </cell>
          <cell r="X671" t="str">
            <v>NT-BR 010 R-1</v>
          </cell>
          <cell r="Y671" t="str">
            <v>MICRO</v>
          </cell>
          <cell r="Z671" t="str">
            <v>NÃO</v>
          </cell>
          <cell r="AA671" t="str">
            <v>BT - 3Ø</v>
          </cell>
          <cell r="AB671" t="str">
            <v>Residencial</v>
          </cell>
          <cell r="AC671" t="str">
            <v>ORDEM CANCELADA</v>
          </cell>
          <cell r="AD671" t="str">
            <v>-22.441233</v>
          </cell>
          <cell r="AE671" t="str">
            <v>-42.989972</v>
          </cell>
          <cell r="AF671" t="str">
            <v>NÃO</v>
          </cell>
          <cell r="AH671" t="str">
            <v>AUTO</v>
          </cell>
          <cell r="AJ671">
            <v>42815</v>
          </cell>
          <cell r="AK671" t="str">
            <v>MAR</v>
          </cell>
          <cell r="AL671">
            <v>2017</v>
          </cell>
          <cell r="AM671" t="str">
            <v>Hélcio C Bastos</v>
          </cell>
          <cell r="AQ671">
            <v>1</v>
          </cell>
          <cell r="AR671" t="str">
            <v/>
          </cell>
          <cell r="AS671" t="str">
            <v>-</v>
          </cell>
          <cell r="AT671" t="str">
            <v>ART + Diagrama/Projeto + Representante Legal + Certificado/Registro - Inversor + Lista de UCs - % + Outros</v>
          </cell>
          <cell r="AU671" t="str">
            <v>TRB02</v>
          </cell>
          <cell r="AV671" t="str">
            <v>TE60270</v>
          </cell>
          <cell r="AW671">
            <v>75</v>
          </cell>
          <cell r="AX671" t="str">
            <v>3# CU 16-1 FIO (CU 16-1 FIO)</v>
          </cell>
          <cell r="AY671">
            <v>0.40010000000000001</v>
          </cell>
          <cell r="BA671" t="str">
            <v>3# CU 16-1 FIO (CU 16-1 FIO)</v>
          </cell>
          <cell r="BB671">
            <v>4.3790954092150054</v>
          </cell>
        </row>
        <row r="672">
          <cell r="B672" t="str">
            <v>A018609921</v>
          </cell>
          <cell r="C672">
            <v>3519237</v>
          </cell>
          <cell r="D672" t="str">
            <v>BENEDITO JOSE NOGUEIRA FARIAS</v>
          </cell>
          <cell r="E672">
            <v>10.07</v>
          </cell>
          <cell r="F672" t="str">
            <v>0</v>
          </cell>
          <cell r="G672">
            <v>42695</v>
          </cell>
          <cell r="H672" t="str">
            <v>NOV</v>
          </cell>
          <cell r="I672">
            <v>2016</v>
          </cell>
          <cell r="J672">
            <v>42695</v>
          </cell>
          <cell r="K672">
            <v>42695</v>
          </cell>
          <cell r="L672" t="str">
            <v>NOV</v>
          </cell>
          <cell r="M672">
            <v>2016</v>
          </cell>
          <cell r="N672" t="str">
            <v>-</v>
          </cell>
          <cell r="O672" t="str">
            <v>CONCLUÍDO</v>
          </cell>
          <cell r="P672">
            <v>15</v>
          </cell>
          <cell r="Q672">
            <v>43</v>
          </cell>
          <cell r="R672" t="str">
            <v>Mariana</v>
          </cell>
          <cell r="S672" t="str">
            <v>REPROVADO</v>
          </cell>
          <cell r="T672">
            <v>42710</v>
          </cell>
          <cell r="U672" t="str">
            <v>DEZ</v>
          </cell>
          <cell r="V672">
            <v>2016</v>
          </cell>
          <cell r="W672" t="str">
            <v>NITERÓI</v>
          </cell>
          <cell r="X672" t="str">
            <v>NT-BR 010 R-1</v>
          </cell>
          <cell r="Y672" t="str">
            <v>MICRO</v>
          </cell>
          <cell r="Z672" t="str">
            <v>NÃO</v>
          </cell>
          <cell r="AA672" t="str">
            <v>BT - 3Ø</v>
          </cell>
          <cell r="AB672" t="str">
            <v>Residencial</v>
          </cell>
          <cell r="AC672" t="str">
            <v>ORDEM FINALIZADA</v>
          </cell>
          <cell r="AD672" t="str">
            <v>-22.967430</v>
          </cell>
          <cell r="AE672" t="str">
            <v>-42.919705</v>
          </cell>
          <cell r="AF672" t="str">
            <v>NÃO</v>
          </cell>
          <cell r="AH672" t="str">
            <v>AUTO REM</v>
          </cell>
          <cell r="AI672" t="str">
            <v>6683467 - 60% / 6677739 - 40%</v>
          </cell>
          <cell r="AJ672">
            <v>42796</v>
          </cell>
          <cell r="AK672" t="str">
            <v>MAR</v>
          </cell>
          <cell r="AL672">
            <v>2017</v>
          </cell>
          <cell r="AM672" t="str">
            <v>Energia Pura</v>
          </cell>
          <cell r="AO672" t="str">
            <v>SunEdison - SE-P265NPB-A4</v>
          </cell>
          <cell r="AP672" t="str">
            <v>Fronius - Fronius Symo 12.5-3-M</v>
          </cell>
          <cell r="AQ672">
            <v>1</v>
          </cell>
          <cell r="AR672" t="str">
            <v/>
          </cell>
          <cell r="AS672">
            <v>101</v>
          </cell>
          <cell r="AT672" t="str">
            <v>ART + Diagrama/Projeto + Representante Legal + Certificado/Registro - Inversor</v>
          </cell>
          <cell r="AU672" t="str">
            <v>INO04</v>
          </cell>
          <cell r="AV672" t="str">
            <v>NI17940</v>
          </cell>
          <cell r="AW672">
            <v>30</v>
          </cell>
          <cell r="AX672" t="str">
            <v>3# PR 1kV 3x95(50)mm²AL</v>
          </cell>
          <cell r="AY672">
            <v>0.60899999999999999</v>
          </cell>
          <cell r="BA672" t="str">
            <v>3# CA 2 AWG</v>
          </cell>
          <cell r="BB672">
            <v>17.829999999999998</v>
          </cell>
        </row>
        <row r="673">
          <cell r="B673" t="str">
            <v>A018612655</v>
          </cell>
          <cell r="C673">
            <v>6512754</v>
          </cell>
          <cell r="D673" t="str">
            <v>JOSE ADILSON PEREIRA DA CRUZ</v>
          </cell>
          <cell r="E673">
            <v>4.2</v>
          </cell>
          <cell r="F673">
            <v>4.2</v>
          </cell>
          <cell r="G673">
            <v>42695</v>
          </cell>
          <cell r="H673" t="str">
            <v>NOV</v>
          </cell>
          <cell r="I673">
            <v>2016</v>
          </cell>
          <cell r="J673">
            <v>42695</v>
          </cell>
          <cell r="K673">
            <v>42695</v>
          </cell>
          <cell r="L673" t="str">
            <v>NOV</v>
          </cell>
          <cell r="M673">
            <v>2016</v>
          </cell>
          <cell r="N673" t="str">
            <v>-</v>
          </cell>
          <cell r="O673" t="str">
            <v>CONCLUÍDO</v>
          </cell>
          <cell r="P673">
            <v>16</v>
          </cell>
          <cell r="Q673">
            <v>16</v>
          </cell>
          <cell r="R673" t="str">
            <v>Mariana</v>
          </cell>
          <cell r="S673" t="str">
            <v>APROVADO</v>
          </cell>
          <cell r="T673">
            <v>42711</v>
          </cell>
          <cell r="U673" t="str">
            <v>DEZ</v>
          </cell>
          <cell r="V673">
            <v>2016</v>
          </cell>
          <cell r="W673" t="str">
            <v>ITAPERUNA</v>
          </cell>
          <cell r="X673" t="str">
            <v>NT-BR 010 R-1</v>
          </cell>
          <cell r="Y673" t="str">
            <v>MICRO</v>
          </cell>
          <cell r="Z673" t="str">
            <v>NÃO</v>
          </cell>
          <cell r="AA673" t="str">
            <v>BT - 3Ø</v>
          </cell>
          <cell r="AB673" t="str">
            <v>Residencial</v>
          </cell>
          <cell r="AC673" t="str">
            <v>ORDEM FINALIZADA</v>
          </cell>
          <cell r="AD673" t="str">
            <v>-21.200865</v>
          </cell>
          <cell r="AE673" t="str">
            <v>-41.907011</v>
          </cell>
          <cell r="AF673" t="str">
            <v>SIM</v>
          </cell>
          <cell r="AG673">
            <v>42733</v>
          </cell>
          <cell r="AH673" t="str">
            <v>AUTO</v>
          </cell>
          <cell r="AJ673">
            <v>42734</v>
          </cell>
          <cell r="AK673" t="str">
            <v>DEZ</v>
          </cell>
          <cell r="AL673">
            <v>2016</v>
          </cell>
          <cell r="AM673" t="str">
            <v>Brasil Solair</v>
          </cell>
          <cell r="AQ673">
            <v>1</v>
          </cell>
          <cell r="AR673" t="str">
            <v/>
          </cell>
          <cell r="AS673">
            <v>39</v>
          </cell>
          <cell r="AU673" t="str">
            <v>ITR06</v>
          </cell>
          <cell r="AV673" t="str">
            <v>I437601</v>
          </cell>
          <cell r="AW673">
            <v>75</v>
          </cell>
          <cell r="AX673" t="str">
            <v>3# PR 1kV 3x95(50)mm²AL</v>
          </cell>
          <cell r="AY673">
            <v>0.28410000000000002</v>
          </cell>
          <cell r="BA673" t="str">
            <v>3# CA 2 AWG</v>
          </cell>
          <cell r="BB673">
            <v>5.92</v>
          </cell>
        </row>
        <row r="674">
          <cell r="B674" t="str">
            <v>A018396104</v>
          </cell>
          <cell r="C674">
            <v>5275459</v>
          </cell>
          <cell r="D674" t="str">
            <v>RENATO MAURICIO DO PRADO SILVA</v>
          </cell>
          <cell r="E674">
            <v>13.8</v>
          </cell>
          <cell r="F674">
            <v>13.8</v>
          </cell>
          <cell r="G674">
            <v>42667</v>
          </cell>
          <cell r="H674" t="str">
            <v>OUT</v>
          </cell>
          <cell r="I674">
            <v>2016</v>
          </cell>
          <cell r="J674">
            <v>42696</v>
          </cell>
          <cell r="K674">
            <v>42696</v>
          </cell>
          <cell r="L674" t="str">
            <v>NOV</v>
          </cell>
          <cell r="M674">
            <v>2016</v>
          </cell>
          <cell r="N674" t="str">
            <v>-</v>
          </cell>
          <cell r="O674" t="str">
            <v>CONCLUÍDO</v>
          </cell>
          <cell r="P674">
            <v>2</v>
          </cell>
          <cell r="Q674">
            <v>16</v>
          </cell>
          <cell r="R674" t="str">
            <v>Olney</v>
          </cell>
          <cell r="S674" t="str">
            <v>APROVADO</v>
          </cell>
          <cell r="T674">
            <v>42698</v>
          </cell>
          <cell r="U674" t="str">
            <v>NOV</v>
          </cell>
          <cell r="V674">
            <v>2016</v>
          </cell>
          <cell r="W674" t="str">
            <v>PETRÓPOLIS</v>
          </cell>
          <cell r="X674" t="str">
            <v>NT-BR 010 R-1</v>
          </cell>
          <cell r="Y674" t="str">
            <v>MICRO</v>
          </cell>
          <cell r="Z674" t="str">
            <v>NÃO</v>
          </cell>
          <cell r="AA674" t="str">
            <v>BT - 3Ø</v>
          </cell>
          <cell r="AB674" t="str">
            <v>Residencial</v>
          </cell>
          <cell r="AC674" t="str">
            <v>ORDEM FINALIZADA</v>
          </cell>
          <cell r="AD674" t="str">
            <v>-22.341848</v>
          </cell>
          <cell r="AE674" t="str">
            <v>-43.115092</v>
          </cell>
          <cell r="AF674" t="str">
            <v>SIM</v>
          </cell>
          <cell r="AG674">
            <v>42712</v>
          </cell>
          <cell r="AH674" t="str">
            <v>AUTO</v>
          </cell>
          <cell r="AJ674">
            <v>42713</v>
          </cell>
          <cell r="AK674" t="str">
            <v>DEZ</v>
          </cell>
          <cell r="AL674">
            <v>2016</v>
          </cell>
          <cell r="AM674" t="str">
            <v>Walter G Junior</v>
          </cell>
          <cell r="AO674" t="str">
            <v>Canadian Solar - CS6X-320P</v>
          </cell>
          <cell r="AP674" t="str">
            <v>PHB - PHB4600-SS</v>
          </cell>
          <cell r="AQ674">
            <v>2</v>
          </cell>
          <cell r="AR674" t="str">
            <v/>
          </cell>
          <cell r="AS674">
            <v>46</v>
          </cell>
          <cell r="AU674" t="str">
            <v>ITP04</v>
          </cell>
          <cell r="AV674" t="str">
            <v>PE68396</v>
          </cell>
          <cell r="AW674">
            <v>15</v>
          </cell>
          <cell r="AX674" t="str">
            <v>3# CA 2 AWG (CA 2 AWG)</v>
          </cell>
          <cell r="AY674">
            <v>9.11E-2</v>
          </cell>
          <cell r="BA674" t="str">
            <v>3# CA 2 AWG (CA 2 AWG)</v>
          </cell>
          <cell r="BB674">
            <v>92.93</v>
          </cell>
        </row>
        <row r="675">
          <cell r="B675" t="str">
            <v>A018612780</v>
          </cell>
          <cell r="C675">
            <v>4552091</v>
          </cell>
          <cell r="D675" t="str">
            <v>GUILHERME CAMILLO JUNIOR</v>
          </cell>
          <cell r="E675">
            <v>5</v>
          </cell>
          <cell r="F675" t="str">
            <v>0</v>
          </cell>
          <cell r="G675">
            <v>42695</v>
          </cell>
          <cell r="H675" t="str">
            <v>NOV</v>
          </cell>
          <cell r="I675">
            <v>2016</v>
          </cell>
          <cell r="J675">
            <v>42696</v>
          </cell>
          <cell r="K675">
            <v>42696</v>
          </cell>
          <cell r="L675" t="str">
            <v>NOV</v>
          </cell>
          <cell r="M675">
            <v>2016</v>
          </cell>
          <cell r="N675" t="str">
            <v>-</v>
          </cell>
          <cell r="O675" t="str">
            <v>CONCLUÍDO</v>
          </cell>
          <cell r="P675">
            <v>16</v>
          </cell>
          <cell r="Q675">
            <v>23</v>
          </cell>
          <cell r="R675" t="str">
            <v>Mariana</v>
          </cell>
          <cell r="S675" t="str">
            <v>REPROVADO</v>
          </cell>
          <cell r="T675">
            <v>42712</v>
          </cell>
          <cell r="U675" t="str">
            <v>DEZ</v>
          </cell>
          <cell r="V675">
            <v>2016</v>
          </cell>
          <cell r="W675" t="str">
            <v>CAMPOS</v>
          </cell>
          <cell r="X675" t="str">
            <v>NT-BR 010 R-1</v>
          </cell>
          <cell r="Y675" t="str">
            <v>MICRO</v>
          </cell>
          <cell r="Z675" t="str">
            <v>NÃO</v>
          </cell>
          <cell r="AA675" t="str">
            <v>BT - 3Ø</v>
          </cell>
          <cell r="AB675" t="str">
            <v>Residencial</v>
          </cell>
          <cell r="AC675" t="str">
            <v>ORDEM FINALIZADA</v>
          </cell>
          <cell r="AD675" t="str">
            <v>-21.760940</v>
          </cell>
          <cell r="AE675" t="str">
            <v>-41.299369</v>
          </cell>
          <cell r="AF675" t="str">
            <v>NÃO</v>
          </cell>
          <cell r="AH675" t="str">
            <v>AUTO</v>
          </cell>
          <cell r="AJ675">
            <v>42824</v>
          </cell>
          <cell r="AK675" t="str">
            <v>MAR</v>
          </cell>
          <cell r="AL675">
            <v>2017</v>
          </cell>
          <cell r="AM675" t="str">
            <v>Roberto M de Souza</v>
          </cell>
          <cell r="AQ675">
            <v>1</v>
          </cell>
          <cell r="AR675" t="str">
            <v/>
          </cell>
          <cell r="AS675">
            <v>129</v>
          </cell>
          <cell r="AT675" t="str">
            <v>ART</v>
          </cell>
          <cell r="AU675" t="str">
            <v>DIC02</v>
          </cell>
          <cell r="AV675" t="str">
            <v>CP14212</v>
          </cell>
          <cell r="AW675">
            <v>75</v>
          </cell>
          <cell r="AX675" t="str">
            <v>3# PR 1kV 3x150(70)mm²AL</v>
          </cell>
          <cell r="AY675">
            <v>0.48510000000000003</v>
          </cell>
          <cell r="BA675" t="str">
            <v>3# CA 2 AWG</v>
          </cell>
          <cell r="BB675">
            <v>8.3962314052278781</v>
          </cell>
        </row>
        <row r="676">
          <cell r="B676" t="str">
            <v>A018618667</v>
          </cell>
          <cell r="C676">
            <v>1277689</v>
          </cell>
          <cell r="D676" t="str">
            <v>PAULO JOSE BRANQUINHO</v>
          </cell>
          <cell r="E676">
            <v>15</v>
          </cell>
          <cell r="F676" t="str">
            <v>0</v>
          </cell>
          <cell r="G676">
            <v>42696</v>
          </cell>
          <cell r="H676" t="str">
            <v>NOV</v>
          </cell>
          <cell r="I676">
            <v>2016</v>
          </cell>
          <cell r="J676">
            <v>42697</v>
          </cell>
          <cell r="K676">
            <v>42697</v>
          </cell>
          <cell r="L676" t="str">
            <v>NOV</v>
          </cell>
          <cell r="M676">
            <v>2016</v>
          </cell>
          <cell r="N676" t="str">
            <v>-</v>
          </cell>
          <cell r="O676" t="str">
            <v>CONCLUÍDO</v>
          </cell>
          <cell r="P676">
            <v>14</v>
          </cell>
          <cell r="Q676">
            <v>21</v>
          </cell>
          <cell r="R676" t="str">
            <v>Mariana</v>
          </cell>
          <cell r="S676" t="str">
            <v>REPROVADO</v>
          </cell>
          <cell r="T676">
            <v>42711</v>
          </cell>
          <cell r="U676" t="str">
            <v>DEZ</v>
          </cell>
          <cell r="V676">
            <v>2016</v>
          </cell>
          <cell r="W676" t="str">
            <v>CAMPOS</v>
          </cell>
          <cell r="X676" t="str">
            <v>NT-BR 010 R-1</v>
          </cell>
          <cell r="Y676" t="str">
            <v>MICRO</v>
          </cell>
          <cell r="Z676" t="str">
            <v>NÃO</v>
          </cell>
          <cell r="AA676" t="str">
            <v>BT - 3Ø</v>
          </cell>
          <cell r="AB676" t="str">
            <v>Comercial</v>
          </cell>
          <cell r="AC676" t="str">
            <v>ORDEM FINALIZADA</v>
          </cell>
          <cell r="AD676" t="str">
            <v>-21.132750</v>
          </cell>
          <cell r="AE676" t="str">
            <v>-41.669266</v>
          </cell>
          <cell r="AF676" t="str">
            <v>NÃO</v>
          </cell>
          <cell r="AH676" t="str">
            <v>AUTO</v>
          </cell>
          <cell r="AJ676">
            <v>42740</v>
          </cell>
          <cell r="AK676" t="str">
            <v>JAN</v>
          </cell>
          <cell r="AL676">
            <v>2017</v>
          </cell>
          <cell r="AM676" t="str">
            <v>Antonio C Pinto</v>
          </cell>
          <cell r="AQ676">
            <v>1</v>
          </cell>
          <cell r="AR676" t="str">
            <v/>
          </cell>
          <cell r="AS676">
            <v>44</v>
          </cell>
          <cell r="AT676" t="str">
            <v>Diagrama/Projeto + Certificado/Registro - Inversor</v>
          </cell>
          <cell r="AU676" t="str">
            <v>BOJ01</v>
          </cell>
          <cell r="AV676" t="str">
            <v>IT47360</v>
          </cell>
          <cell r="AW676">
            <v>150</v>
          </cell>
          <cell r="AX676" t="str">
            <v>3# CA 2 AWG (CA 2 AWG)</v>
          </cell>
          <cell r="AY676">
            <v>0.72099999999999997</v>
          </cell>
          <cell r="BA676" t="str">
            <v>3# CA 2 AWG (CA 2 AWG)</v>
          </cell>
          <cell r="BB676">
            <v>6.2757627343942026</v>
          </cell>
        </row>
        <row r="677">
          <cell r="B677">
            <v>9573</v>
          </cell>
          <cell r="C677">
            <v>4091237</v>
          </cell>
          <cell r="D677" t="str">
            <v>PHD MASTER  FABRICACAO DE EQ INDUSTRIAIS</v>
          </cell>
          <cell r="E677">
            <v>5</v>
          </cell>
          <cell r="F677">
            <v>5</v>
          </cell>
          <cell r="G677">
            <v>42604</v>
          </cell>
          <cell r="H677" t="str">
            <v>AGO</v>
          </cell>
          <cell r="I677">
            <v>2016</v>
          </cell>
          <cell r="J677">
            <v>42698</v>
          </cell>
          <cell r="K677">
            <v>42698</v>
          </cell>
          <cell r="L677" t="str">
            <v>NOV</v>
          </cell>
          <cell r="M677">
            <v>2016</v>
          </cell>
          <cell r="N677" t="str">
            <v>-</v>
          </cell>
          <cell r="O677" t="str">
            <v>VISTORIA</v>
          </cell>
          <cell r="P677">
            <v>6</v>
          </cell>
          <cell r="Q677">
            <v>21</v>
          </cell>
          <cell r="R677" t="str">
            <v>Olney</v>
          </cell>
          <cell r="S677" t="str">
            <v>APROVADO</v>
          </cell>
          <cell r="T677">
            <v>42704</v>
          </cell>
          <cell r="U677" t="str">
            <v>NOV</v>
          </cell>
          <cell r="V677">
            <v>2016</v>
          </cell>
          <cell r="W677" t="str">
            <v>TERESÓPOLIS</v>
          </cell>
          <cell r="X677" t="str">
            <v>NT-BR 010 R-1</v>
          </cell>
          <cell r="Y677" t="str">
            <v>MICRO</v>
          </cell>
          <cell r="Z677" t="str">
            <v>NÃO</v>
          </cell>
          <cell r="AA677" t="str">
            <v>MT</v>
          </cell>
          <cell r="AB677" t="str">
            <v>Industrial</v>
          </cell>
          <cell r="AC677" t="str">
            <v>ORDEM EM EXECUÇÃO</v>
          </cell>
          <cell r="AD677" t="str">
            <v>-22.433333</v>
          </cell>
          <cell r="AE677" t="str">
            <v>-42.941389</v>
          </cell>
          <cell r="AF677" t="str">
            <v>NÃO</v>
          </cell>
          <cell r="AG677" t="str">
            <v/>
          </cell>
          <cell r="AH677" t="str">
            <v>AUTO</v>
          </cell>
          <cell r="AK677" t="str">
            <v>-</v>
          </cell>
          <cell r="AL677" t="str">
            <v>-</v>
          </cell>
          <cell r="AM677" t="str">
            <v>PHD Master</v>
          </cell>
          <cell r="AQ677">
            <v>2</v>
          </cell>
          <cell r="AR677" t="str">
            <v>CANC VISTORIA</v>
          </cell>
          <cell r="AS677" t="str">
            <v>-</v>
          </cell>
          <cell r="AU677" t="str">
            <v>TRB05</v>
          </cell>
          <cell r="AV677" t="str">
            <v>U07037</v>
          </cell>
          <cell r="AW677" t="str">
            <v/>
          </cell>
          <cell r="AX677">
            <v>0</v>
          </cell>
          <cell r="AY677">
            <v>0</v>
          </cell>
          <cell r="BA677" t="str">
            <v>3# CA 2 AWG (CA 2 AWG)</v>
          </cell>
          <cell r="BB677">
            <v>5.4141766328669538</v>
          </cell>
        </row>
        <row r="678">
          <cell r="B678" t="str">
            <v>A018632126</v>
          </cell>
          <cell r="C678">
            <v>3791380</v>
          </cell>
          <cell r="D678" t="str">
            <v>JOEL FERREIRA BATISTA JUNIOR</v>
          </cell>
          <cell r="E678">
            <v>28.8</v>
          </cell>
          <cell r="F678" t="str">
            <v>0</v>
          </cell>
          <cell r="G678">
            <v>42697</v>
          </cell>
          <cell r="H678" t="str">
            <v>NOV</v>
          </cell>
          <cell r="I678">
            <v>2016</v>
          </cell>
          <cell r="J678">
            <v>42698</v>
          </cell>
          <cell r="K678">
            <v>42698</v>
          </cell>
          <cell r="L678" t="str">
            <v>NOV</v>
          </cell>
          <cell r="M678">
            <v>2016</v>
          </cell>
          <cell r="N678" t="str">
            <v>-</v>
          </cell>
          <cell r="O678" t="str">
            <v>CONCLUÍDO</v>
          </cell>
          <cell r="P678">
            <v>22</v>
          </cell>
          <cell r="Q678">
            <v>24</v>
          </cell>
          <cell r="R678" t="str">
            <v>Olney</v>
          </cell>
          <cell r="S678" t="str">
            <v>REPROVADO</v>
          </cell>
          <cell r="T678">
            <v>42720</v>
          </cell>
          <cell r="U678" t="str">
            <v>DEZ</v>
          </cell>
          <cell r="V678">
            <v>2016</v>
          </cell>
          <cell r="W678" t="str">
            <v>CABO FRIO</v>
          </cell>
          <cell r="X678" t="str">
            <v>NT-BR 010 R-1</v>
          </cell>
          <cell r="Y678" t="str">
            <v>MICRO</v>
          </cell>
          <cell r="Z678" t="str">
            <v>NÃO</v>
          </cell>
          <cell r="AA678" t="str">
            <v>BT - 3Ø</v>
          </cell>
          <cell r="AB678" t="str">
            <v>Residencial</v>
          </cell>
          <cell r="AC678" t="str">
            <v>ORDEM FINALIZADA</v>
          </cell>
          <cell r="AD678" t="str">
            <v>-22.840611</v>
          </cell>
          <cell r="AE678" t="str">
            <v>-42.352311</v>
          </cell>
          <cell r="AF678" t="str">
            <v>NÃO</v>
          </cell>
          <cell r="AH678" t="str">
            <v>AUTO</v>
          </cell>
          <cell r="AJ678">
            <v>42758</v>
          </cell>
          <cell r="AK678" t="str">
            <v>JAN</v>
          </cell>
          <cell r="AL678">
            <v>2017</v>
          </cell>
          <cell r="AM678" t="str">
            <v>ENG Soluções em Engenharia</v>
          </cell>
          <cell r="AQ678">
            <v>1</v>
          </cell>
          <cell r="AR678" t="str">
            <v/>
          </cell>
          <cell r="AS678">
            <v>61</v>
          </cell>
          <cell r="AT678" t="str">
            <v>Diagrama/Projeto + Lista de UCs - %</v>
          </cell>
          <cell r="AU678" t="str">
            <v>EAR01</v>
          </cell>
          <cell r="AV678" t="str">
            <v>AR61052</v>
          </cell>
          <cell r="AW678">
            <v>45</v>
          </cell>
          <cell r="AX678" t="str">
            <v>3# PR 1kV 3x50(50)mm²AL</v>
          </cell>
          <cell r="AY678">
            <v>0.4551</v>
          </cell>
          <cell r="BA678" t="str">
            <v>3# CA 2 AWG</v>
          </cell>
          <cell r="BB678">
            <v>60.717894026967592</v>
          </cell>
        </row>
        <row r="679">
          <cell r="B679">
            <v>13151758</v>
          </cell>
          <cell r="C679">
            <v>6409268</v>
          </cell>
          <cell r="D679" t="str">
            <v>HCCM EMPREENDIMENTOS IMOBILIARIOS LTDA</v>
          </cell>
          <cell r="E679">
            <v>398</v>
          </cell>
          <cell r="F679" t="str">
            <v>0</v>
          </cell>
          <cell r="G679">
            <v>42653</v>
          </cell>
          <cell r="H679" t="str">
            <v>OUT</v>
          </cell>
          <cell r="I679">
            <v>2016</v>
          </cell>
          <cell r="J679">
            <v>42702</v>
          </cell>
          <cell r="K679">
            <v>42699</v>
          </cell>
          <cell r="L679" t="str">
            <v>NOV</v>
          </cell>
          <cell r="M679">
            <v>2016</v>
          </cell>
          <cell r="N679" t="str">
            <v>-</v>
          </cell>
          <cell r="O679" t="str">
            <v>CONCLUÍDO</v>
          </cell>
          <cell r="P679">
            <v>13</v>
          </cell>
          <cell r="Q679">
            <v>80</v>
          </cell>
          <cell r="R679" t="str">
            <v>Olney</v>
          </cell>
          <cell r="S679" t="str">
            <v>REPROVADO</v>
          </cell>
          <cell r="T679">
            <v>42712</v>
          </cell>
          <cell r="U679" t="str">
            <v>DEZ</v>
          </cell>
          <cell r="V679">
            <v>2016</v>
          </cell>
          <cell r="W679" t="str">
            <v>CABO FRIO</v>
          </cell>
          <cell r="X679" t="str">
            <v>NT-BR 010 R-1</v>
          </cell>
          <cell r="Y679" t="str">
            <v>MINI</v>
          </cell>
          <cell r="Z679" t="str">
            <v>NÃO</v>
          </cell>
          <cell r="AA679" t="str">
            <v>MT</v>
          </cell>
          <cell r="AB679" t="str">
            <v>Industrial</v>
          </cell>
          <cell r="AC679" t="str">
            <v>ORDEM APTA A DESIGNAR</v>
          </cell>
          <cell r="AD679" t="str">
            <v>-22.838080</v>
          </cell>
          <cell r="AE679" t="str">
            <v>-42.152620</v>
          </cell>
          <cell r="AF679" t="str">
            <v>NÃO</v>
          </cell>
          <cell r="AH679" t="str">
            <v>AUTO</v>
          </cell>
          <cell r="AJ679">
            <v>42804</v>
          </cell>
          <cell r="AK679" t="str">
            <v>MAR</v>
          </cell>
          <cell r="AL679">
            <v>2017</v>
          </cell>
          <cell r="AM679" t="str">
            <v>Hélio Energias Renováveis</v>
          </cell>
          <cell r="AQ679">
            <v>2</v>
          </cell>
          <cell r="AR679" t="str">
            <v/>
          </cell>
          <cell r="AS679">
            <v>151</v>
          </cell>
          <cell r="AT679" t="str">
            <v>ART + Diagrama/Projeto + Certificado/Registro - Inversor</v>
          </cell>
          <cell r="AU679" t="str">
            <v>SPA02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BA679" t="str">
            <v>3# CA 4 AWG</v>
          </cell>
          <cell r="BB679">
            <v>15.563763975267214</v>
          </cell>
        </row>
        <row r="680">
          <cell r="B680" t="str">
            <v>A018641121</v>
          </cell>
          <cell r="C680">
            <v>3637204</v>
          </cell>
          <cell r="D680" t="str">
            <v>AIRTON SAMPAIO GOMES</v>
          </cell>
          <cell r="E680">
            <v>1.5</v>
          </cell>
          <cell r="F680" t="str">
            <v>0</v>
          </cell>
          <cell r="G680">
            <v>42698</v>
          </cell>
          <cell r="H680" t="str">
            <v>NOV</v>
          </cell>
          <cell r="I680">
            <v>2016</v>
          </cell>
          <cell r="J680">
            <v>42699</v>
          </cell>
          <cell r="K680">
            <v>42699</v>
          </cell>
          <cell r="L680" t="str">
            <v>NOV</v>
          </cell>
          <cell r="M680">
            <v>2016</v>
          </cell>
          <cell r="N680" t="str">
            <v>-</v>
          </cell>
          <cell r="O680" t="str">
            <v>CONCLUÍDO</v>
          </cell>
          <cell r="P680">
            <v>13</v>
          </cell>
          <cell r="Q680">
            <v>16</v>
          </cell>
          <cell r="R680" t="str">
            <v>Mariana</v>
          </cell>
          <cell r="S680" t="str">
            <v>REPROVADO</v>
          </cell>
          <cell r="T680">
            <v>42712</v>
          </cell>
          <cell r="U680" t="str">
            <v>DEZ</v>
          </cell>
          <cell r="V680">
            <v>2016</v>
          </cell>
          <cell r="W680" t="str">
            <v>NITERÓI</v>
          </cell>
          <cell r="X680" t="str">
            <v>NT-BR 010 R-1</v>
          </cell>
          <cell r="Y680" t="str">
            <v>MICRO</v>
          </cell>
          <cell r="Z680" t="str">
            <v>NÃO</v>
          </cell>
          <cell r="AA680" t="str">
            <v>BT - 3Ø</v>
          </cell>
          <cell r="AB680" t="str">
            <v>Residencial</v>
          </cell>
          <cell r="AC680" t="str">
            <v>ORDEM FINALIZADA</v>
          </cell>
          <cell r="AD680" t="str">
            <v>-22.904441</v>
          </cell>
          <cell r="AE680" t="str">
            <v xml:space="preserve">-43.039356 </v>
          </cell>
          <cell r="AF680" t="str">
            <v>NÃO</v>
          </cell>
          <cell r="AH680" t="str">
            <v>AUTO</v>
          </cell>
          <cell r="AJ680">
            <v>42776</v>
          </cell>
          <cell r="AK680" t="str">
            <v>FEV</v>
          </cell>
          <cell r="AL680">
            <v>2017</v>
          </cell>
          <cell r="AM680" t="str">
            <v>BlueSol</v>
          </cell>
          <cell r="AQ680">
            <v>1</v>
          </cell>
          <cell r="AR680" t="str">
            <v/>
          </cell>
          <cell r="AS680">
            <v>78</v>
          </cell>
          <cell r="AT680" t="str">
            <v>ART</v>
          </cell>
          <cell r="AU680" t="str">
            <v>ZSL03</v>
          </cell>
          <cell r="AV680" t="str">
            <v>NI02607</v>
          </cell>
          <cell r="AW680">
            <v>45</v>
          </cell>
          <cell r="AX680" t="str">
            <v>3# PR 1kV 3x50(50)mm²AL</v>
          </cell>
          <cell r="AY680">
            <v>0.113</v>
          </cell>
          <cell r="BA680" t="str">
            <v>3# CA 2 AWG</v>
          </cell>
          <cell r="BB680">
            <v>5.0698857469533225</v>
          </cell>
        </row>
        <row r="681">
          <cell r="B681" t="str">
            <v>A018398058</v>
          </cell>
          <cell r="C681">
            <v>6068045</v>
          </cell>
          <cell r="D681" t="str">
            <v>MARIANO HENRIQUE DE CASTRO SOBRAL</v>
          </cell>
          <cell r="E681">
            <v>3</v>
          </cell>
          <cell r="F681" t="str">
            <v>0</v>
          </cell>
          <cell r="G681">
            <v>42667</v>
          </cell>
          <cell r="H681" t="str">
            <v>OUT</v>
          </cell>
          <cell r="I681">
            <v>2016</v>
          </cell>
          <cell r="J681">
            <v>42702</v>
          </cell>
          <cell r="K681">
            <v>42702</v>
          </cell>
          <cell r="L681" t="str">
            <v>NOV</v>
          </cell>
          <cell r="M681">
            <v>2016</v>
          </cell>
          <cell r="N681" t="str">
            <v>-</v>
          </cell>
          <cell r="O681" t="str">
            <v>CONCLUÍDO</v>
          </cell>
          <cell r="P681">
            <v>2</v>
          </cell>
          <cell r="Q681">
            <v>17</v>
          </cell>
          <cell r="R681" t="str">
            <v>Olney</v>
          </cell>
          <cell r="S681" t="str">
            <v>REPROVADO</v>
          </cell>
          <cell r="T681">
            <v>42704</v>
          </cell>
          <cell r="U681" t="str">
            <v>NOV</v>
          </cell>
          <cell r="V681">
            <v>2016</v>
          </cell>
          <cell r="W681" t="str">
            <v>CABO FRIO</v>
          </cell>
          <cell r="X681" t="str">
            <v>NT-BR 010 R-1</v>
          </cell>
          <cell r="Y681" t="str">
            <v>MICRO</v>
          </cell>
          <cell r="Z681" t="str">
            <v>NÃO</v>
          </cell>
          <cell r="AA681" t="str">
            <v>BT - 3Ø</v>
          </cell>
          <cell r="AB681" t="str">
            <v>Residencial</v>
          </cell>
          <cell r="AC681" t="str">
            <v>ORDEM FINALIZADA</v>
          </cell>
          <cell r="AD681" t="str">
            <v>-22.843167</v>
          </cell>
          <cell r="AE681" t="str">
            <v>-42.003583</v>
          </cell>
          <cell r="AF681" t="str">
            <v>NÃO</v>
          </cell>
          <cell r="AH681" t="str">
            <v>AUTO</v>
          </cell>
          <cell r="AJ681">
            <v>42737</v>
          </cell>
          <cell r="AK681" t="str">
            <v>JAN</v>
          </cell>
          <cell r="AL681">
            <v>2017</v>
          </cell>
          <cell r="AM681" t="str">
            <v>Centro Novas Energias</v>
          </cell>
          <cell r="AQ681">
            <v>2</v>
          </cell>
          <cell r="AR681" t="str">
            <v/>
          </cell>
          <cell r="AS681">
            <v>70</v>
          </cell>
          <cell r="AT681" t="str">
            <v>ART + Formulário de SA + Representante Legal + Outros</v>
          </cell>
          <cell r="AU681" t="str">
            <v>POC06</v>
          </cell>
          <cell r="AV681" t="str">
            <v>CF48273</v>
          </cell>
          <cell r="AW681">
            <v>30</v>
          </cell>
          <cell r="AX681" t="str">
            <v>3# PR 1kV 3x50(50)mm²AL</v>
          </cell>
          <cell r="AY681">
            <v>8.7999999999999995E-2</v>
          </cell>
          <cell r="BA681" t="str">
            <v>3# CU 35 mm²</v>
          </cell>
          <cell r="BB681">
            <v>4.7699999999999996</v>
          </cell>
        </row>
        <row r="682">
          <cell r="B682">
            <v>13150713</v>
          </cell>
          <cell r="C682">
            <v>6424647</v>
          </cell>
          <cell r="D682" t="str">
            <v>HOTEL CENTRAL DE RIO BONITO LTDA</v>
          </cell>
          <cell r="E682">
            <v>30</v>
          </cell>
          <cell r="F682">
            <v>30</v>
          </cell>
          <cell r="G682">
            <v>42619</v>
          </cell>
          <cell r="H682" t="str">
            <v>SET</v>
          </cell>
          <cell r="I682">
            <v>2016</v>
          </cell>
          <cell r="J682">
            <v>42702</v>
          </cell>
          <cell r="K682">
            <v>42702</v>
          </cell>
          <cell r="L682" t="str">
            <v>NOV</v>
          </cell>
          <cell r="M682">
            <v>2016</v>
          </cell>
          <cell r="N682" t="str">
            <v>-</v>
          </cell>
          <cell r="O682" t="str">
            <v>SUSPENSO</v>
          </cell>
          <cell r="P682">
            <v>10</v>
          </cell>
          <cell r="Q682">
            <v>21</v>
          </cell>
          <cell r="R682" t="str">
            <v>Olney</v>
          </cell>
          <cell r="S682" t="str">
            <v>REPROVADO</v>
          </cell>
          <cell r="T682">
            <v>42712</v>
          </cell>
          <cell r="U682" t="str">
            <v>DEZ</v>
          </cell>
          <cell r="V682">
            <v>2016</v>
          </cell>
          <cell r="W682" t="str">
            <v>SÃO GONÇALO</v>
          </cell>
          <cell r="X682" t="str">
            <v>NT-BR 010 R-1</v>
          </cell>
          <cell r="Y682" t="str">
            <v>MICRO</v>
          </cell>
          <cell r="Z682" t="str">
            <v>NÃO</v>
          </cell>
          <cell r="AA682" t="str">
            <v>MT</v>
          </cell>
          <cell r="AB682" t="str">
            <v>Comercial</v>
          </cell>
          <cell r="AC682" t="str">
            <v>ORDEM EM EXECUÇÃO</v>
          </cell>
          <cell r="AD682" t="str">
            <v>-22.710783</v>
          </cell>
          <cell r="AE682" t="str">
            <v>-42.621519</v>
          </cell>
          <cell r="AF682" t="str">
            <v>NÃO</v>
          </cell>
          <cell r="AH682" t="str">
            <v>AUTO</v>
          </cell>
          <cell r="AK682" t="str">
            <v>-</v>
          </cell>
          <cell r="AL682" t="str">
            <v>-</v>
          </cell>
          <cell r="AM682" t="str">
            <v>Brasil Solair</v>
          </cell>
          <cell r="AQ682">
            <v>2</v>
          </cell>
          <cell r="AR682" t="str">
            <v>CANC SOLIC</v>
          </cell>
          <cell r="AS682" t="str">
            <v>-</v>
          </cell>
          <cell r="AT682" t="str">
            <v>Diagrama/Projeto</v>
          </cell>
          <cell r="AU682" t="str">
            <v>RBN02</v>
          </cell>
          <cell r="AV682" t="str">
            <v>U6951</v>
          </cell>
          <cell r="AW682" t="str">
            <v/>
          </cell>
          <cell r="AX682">
            <v>0</v>
          </cell>
          <cell r="AY682">
            <v>0</v>
          </cell>
          <cell r="BA682" t="str">
            <v>3# CA 2 AWG</v>
          </cell>
          <cell r="BB682">
            <v>0.73</v>
          </cell>
        </row>
        <row r="683">
          <cell r="B683" t="str">
            <v>A018434934</v>
          </cell>
          <cell r="C683">
            <v>1396761</v>
          </cell>
          <cell r="D683" t="str">
            <v>APRIGIO LOPES XAVIER</v>
          </cell>
          <cell r="E683">
            <v>2.5</v>
          </cell>
          <cell r="F683" t="str">
            <v>0</v>
          </cell>
          <cell r="G683">
            <v>42671</v>
          </cell>
          <cell r="H683" t="str">
            <v>OUT</v>
          </cell>
          <cell r="I683">
            <v>2016</v>
          </cell>
          <cell r="J683">
            <v>42704</v>
          </cell>
          <cell r="K683">
            <v>42703</v>
          </cell>
          <cell r="L683" t="str">
            <v>NOV</v>
          </cell>
          <cell r="M683">
            <v>2016</v>
          </cell>
          <cell r="N683" t="str">
            <v>-</v>
          </cell>
          <cell r="O683" t="str">
            <v>CONCLUÍDO</v>
          </cell>
          <cell r="P683">
            <v>1</v>
          </cell>
          <cell r="Q683">
            <v>17</v>
          </cell>
          <cell r="R683" t="str">
            <v>Olney</v>
          </cell>
          <cell r="S683" t="str">
            <v>REPROVADO</v>
          </cell>
          <cell r="T683">
            <v>42704</v>
          </cell>
          <cell r="U683" t="str">
            <v>NOV</v>
          </cell>
          <cell r="V683">
            <v>2016</v>
          </cell>
          <cell r="W683" t="str">
            <v>NITERÓI</v>
          </cell>
          <cell r="X683" t="str">
            <v>NT-BR 010 R-1</v>
          </cell>
          <cell r="Y683" t="str">
            <v>MICRO</v>
          </cell>
          <cell r="Z683" t="str">
            <v>NÃO</v>
          </cell>
          <cell r="AA683" t="str">
            <v>BT - 3Ø</v>
          </cell>
          <cell r="AB683" t="str">
            <v>Comercial</v>
          </cell>
          <cell r="AC683" t="str">
            <v>ORDEM FINALIZADA</v>
          </cell>
          <cell r="AD683" t="str">
            <v>-22.911284</v>
          </cell>
          <cell r="AE683" t="str">
            <v>-42.829776</v>
          </cell>
          <cell r="AF683" t="str">
            <v>NÃO</v>
          </cell>
          <cell r="AH683" t="str">
            <v>AUTO</v>
          </cell>
          <cell r="AJ683">
            <v>42759</v>
          </cell>
          <cell r="AK683" t="str">
            <v>JAN</v>
          </cell>
          <cell r="AL683">
            <v>2017</v>
          </cell>
          <cell r="AM683" t="str">
            <v>Energia Pura</v>
          </cell>
          <cell r="AQ683">
            <v>3</v>
          </cell>
          <cell r="AR683" t="str">
            <v/>
          </cell>
          <cell r="AS683">
            <v>88</v>
          </cell>
          <cell r="AT683" t="str">
            <v>ART</v>
          </cell>
          <cell r="AU683" t="str">
            <v>MAR03</v>
          </cell>
          <cell r="AV683" t="str">
            <v>NI17526</v>
          </cell>
          <cell r="AW683">
            <v>30</v>
          </cell>
          <cell r="AX683" t="str">
            <v>3# CU 35 mm² (CU 16-1 FIO)</v>
          </cell>
          <cell r="AY683">
            <v>0.218</v>
          </cell>
          <cell r="BA683" t="str">
            <v>3# CA 2 AWG</v>
          </cell>
          <cell r="BB683">
            <v>5.49</v>
          </cell>
        </row>
        <row r="684">
          <cell r="B684" t="str">
            <v>A018667863</v>
          </cell>
          <cell r="C684">
            <v>3638687</v>
          </cell>
          <cell r="D684" t="str">
            <v>ADALGISA BALDOTTO EMERY</v>
          </cell>
          <cell r="E684">
            <v>0.75</v>
          </cell>
          <cell r="F684">
            <v>0.75</v>
          </cell>
          <cell r="G684">
            <v>42702</v>
          </cell>
          <cell r="H684" t="str">
            <v>NOV</v>
          </cell>
          <cell r="I684">
            <v>2016</v>
          </cell>
          <cell r="J684">
            <v>42703</v>
          </cell>
          <cell r="K684">
            <v>42703</v>
          </cell>
          <cell r="L684" t="str">
            <v>NOV</v>
          </cell>
          <cell r="M684">
            <v>2016</v>
          </cell>
          <cell r="N684" t="str">
            <v>-</v>
          </cell>
          <cell r="O684" t="str">
            <v>SUSPENSO</v>
          </cell>
          <cell r="P684">
            <v>14</v>
          </cell>
          <cell r="Q684">
            <v>14</v>
          </cell>
          <cell r="R684" t="str">
            <v>Mariana</v>
          </cell>
          <cell r="S684" t="str">
            <v>REPROVADO</v>
          </cell>
          <cell r="T684">
            <v>42717</v>
          </cell>
          <cell r="U684" t="str">
            <v>DEZ</v>
          </cell>
          <cell r="V684">
            <v>2016</v>
          </cell>
          <cell r="W684" t="str">
            <v>PETRÓPOLIS</v>
          </cell>
          <cell r="X684" t="str">
            <v>NT-BR 010 R-1</v>
          </cell>
          <cell r="Y684" t="str">
            <v>MICRO</v>
          </cell>
          <cell r="Z684" t="str">
            <v>NÃO</v>
          </cell>
          <cell r="AA684" t="str">
            <v>BT - 3Ø</v>
          </cell>
          <cell r="AB684" t="str">
            <v>Residencial</v>
          </cell>
          <cell r="AC684" t="str">
            <v>ORDEM SUSPENSA</v>
          </cell>
          <cell r="AD684" t="str">
            <v>-22.371117</v>
          </cell>
          <cell r="AE684" t="str">
            <v>-43.111266</v>
          </cell>
          <cell r="AF684" t="str">
            <v>NÃO</v>
          </cell>
          <cell r="AH684" t="str">
            <v>AUTO</v>
          </cell>
          <cell r="AK684" t="str">
            <v>-</v>
          </cell>
          <cell r="AL684" t="str">
            <v>-</v>
          </cell>
          <cell r="AM684" t="str">
            <v>Energy Control</v>
          </cell>
          <cell r="AQ684">
            <v>1</v>
          </cell>
          <cell r="AR684" t="str">
            <v>CANC SOLIC</v>
          </cell>
          <cell r="AS684" t="str">
            <v>-</v>
          </cell>
          <cell r="AT684" t="str">
            <v>ART + Formulário de SA + Diagrama/Projeto</v>
          </cell>
          <cell r="AU684" t="str">
            <v>ITP03</v>
          </cell>
          <cell r="AV684" t="str">
            <v>PE67596</v>
          </cell>
          <cell r="AW684">
            <v>75</v>
          </cell>
          <cell r="AX684" t="str">
            <v>3# CU 35 mm² (CU 16-1 FIO)</v>
          </cell>
          <cell r="AY684">
            <v>0.38500000000000001</v>
          </cell>
          <cell r="BA684" t="str">
            <v>3# COMP 1/0 (CORD-ACO 7.9 mm)</v>
          </cell>
          <cell r="BB684">
            <v>23.66</v>
          </cell>
        </row>
        <row r="685">
          <cell r="B685" t="str">
            <v>A018380960</v>
          </cell>
          <cell r="C685">
            <v>330581</v>
          </cell>
          <cell r="D685" t="str">
            <v>JOAO CEZAR MOURA DA SILVA</v>
          </cell>
          <cell r="E685">
            <v>6</v>
          </cell>
          <cell r="F685">
            <v>6</v>
          </cell>
          <cell r="G685">
            <v>42664</v>
          </cell>
          <cell r="H685" t="str">
            <v>OUT</v>
          </cell>
          <cell r="I685">
            <v>2016</v>
          </cell>
          <cell r="J685">
            <v>42704</v>
          </cell>
          <cell r="K685">
            <v>42704</v>
          </cell>
          <cell r="L685" t="str">
            <v>NOV</v>
          </cell>
          <cell r="M685">
            <v>2016</v>
          </cell>
          <cell r="N685" t="str">
            <v>-</v>
          </cell>
          <cell r="O685" t="str">
            <v>CONCLUÍDO</v>
          </cell>
          <cell r="P685">
            <v>0</v>
          </cell>
          <cell r="Q685">
            <v>15</v>
          </cell>
          <cell r="R685" t="str">
            <v>Olney</v>
          </cell>
          <cell r="S685" t="str">
            <v>APROVADO</v>
          </cell>
          <cell r="T685">
            <v>42704</v>
          </cell>
          <cell r="U685" t="str">
            <v>NOV</v>
          </cell>
          <cell r="V685">
            <v>2016</v>
          </cell>
          <cell r="W685" t="str">
            <v>CABO FRIO</v>
          </cell>
          <cell r="X685" t="str">
            <v>NT-BR 010 R-1</v>
          </cell>
          <cell r="Y685" t="str">
            <v>MICRO</v>
          </cell>
          <cell r="Z685" t="str">
            <v>NÃO</v>
          </cell>
          <cell r="AA685" t="str">
            <v>BT - 3Ø</v>
          </cell>
          <cell r="AB685" t="str">
            <v>Residencial</v>
          </cell>
          <cell r="AC685" t="str">
            <v>ORDEM FINALIZADA</v>
          </cell>
          <cell r="AD685" t="str">
            <v>-22.926172</v>
          </cell>
          <cell r="AE685" t="str">
            <v>-42.302061</v>
          </cell>
          <cell r="AF685" t="str">
            <v>SIM</v>
          </cell>
          <cell r="AG685">
            <v>42723</v>
          </cell>
          <cell r="AH685" t="str">
            <v>AUTO REM</v>
          </cell>
          <cell r="AI685" t="str">
            <v>330581 - 30% / 371340 - 70%</v>
          </cell>
          <cell r="AJ685">
            <v>42724</v>
          </cell>
          <cell r="AK685" t="str">
            <v>DEZ</v>
          </cell>
          <cell r="AL685">
            <v>2016</v>
          </cell>
          <cell r="AM685" t="str">
            <v>Engie</v>
          </cell>
          <cell r="AQ685">
            <v>2</v>
          </cell>
          <cell r="AR685" t="str">
            <v/>
          </cell>
          <cell r="AS685">
            <v>60</v>
          </cell>
          <cell r="AU685" t="str">
            <v>ARA06</v>
          </cell>
          <cell r="AV685" t="str">
            <v>AR60383</v>
          </cell>
          <cell r="AW685">
            <v>45</v>
          </cell>
          <cell r="AX685" t="str">
            <v>3# CU 16-1 FIO (CU 16-1 FIO)</v>
          </cell>
          <cell r="AY685">
            <v>0.28000000000000003</v>
          </cell>
          <cell r="BA685" t="str">
            <v>3# CU 70 mm² (CA 2 AWG)</v>
          </cell>
          <cell r="BB685">
            <v>8.15</v>
          </cell>
        </row>
        <row r="686">
          <cell r="B686" t="str">
            <v>A018675813</v>
          </cell>
          <cell r="C686">
            <v>6608309</v>
          </cell>
          <cell r="D686" t="str">
            <v>JUAREZ SANTOS DINIZ</v>
          </cell>
          <cell r="E686">
            <v>4.5999999999999996</v>
          </cell>
          <cell r="F686" t="str">
            <v>0</v>
          </cell>
          <cell r="G686">
            <v>42703</v>
          </cell>
          <cell r="H686" t="str">
            <v>NOV</v>
          </cell>
          <cell r="I686">
            <v>2016</v>
          </cell>
          <cell r="J686">
            <v>42704</v>
          </cell>
          <cell r="K686">
            <v>42704</v>
          </cell>
          <cell r="L686" t="str">
            <v>NOV</v>
          </cell>
          <cell r="M686">
            <v>2016</v>
          </cell>
          <cell r="N686" t="str">
            <v>-</v>
          </cell>
          <cell r="O686" t="str">
            <v>CONCLUÍDO</v>
          </cell>
          <cell r="P686">
            <v>12</v>
          </cell>
          <cell r="Q686">
            <v>12</v>
          </cell>
          <cell r="R686" t="str">
            <v>Mariana</v>
          </cell>
          <cell r="S686" t="str">
            <v>REPROVADO</v>
          </cell>
          <cell r="T686">
            <v>42716</v>
          </cell>
          <cell r="U686" t="str">
            <v>DEZ</v>
          </cell>
          <cell r="V686">
            <v>2016</v>
          </cell>
          <cell r="W686" t="str">
            <v>NITERÓI</v>
          </cell>
          <cell r="X686" t="str">
            <v>NT-BR 010 R-1</v>
          </cell>
          <cell r="Y686" t="str">
            <v>MICRO</v>
          </cell>
          <cell r="Z686" t="str">
            <v>NÃO</v>
          </cell>
          <cell r="AA686" t="str">
            <v>BT - 3Ø</v>
          </cell>
          <cell r="AB686" t="str">
            <v>Residencial</v>
          </cell>
          <cell r="AC686" t="str">
            <v>ORDEM FINALIZADA</v>
          </cell>
          <cell r="AD686" t="str">
            <v>-22.883800</v>
          </cell>
          <cell r="AE686" t="str">
            <v>-43.089300</v>
          </cell>
          <cell r="AF686" t="str">
            <v>NÃO</v>
          </cell>
          <cell r="AH686" t="str">
            <v>AUTO</v>
          </cell>
          <cell r="AJ686">
            <v>42733</v>
          </cell>
          <cell r="AK686" t="str">
            <v>DEZ</v>
          </cell>
          <cell r="AL686">
            <v>2016</v>
          </cell>
          <cell r="AM686" t="str">
            <v>Márcio J Casici</v>
          </cell>
          <cell r="AQ686">
            <v>1</v>
          </cell>
          <cell r="AR686" t="str">
            <v/>
          </cell>
          <cell r="AS686">
            <v>30</v>
          </cell>
          <cell r="AT686" t="str">
            <v>Outros</v>
          </cell>
          <cell r="AU686" t="str">
            <v>SPT01</v>
          </cell>
          <cell r="AV686" t="str">
            <v>NI32163</v>
          </cell>
          <cell r="AW686">
            <v>113</v>
          </cell>
          <cell r="AX686" t="str">
            <v>3# CU 35 mm² (CU 16-1 FIO)</v>
          </cell>
          <cell r="AY686">
            <v>0.50900000000000001</v>
          </cell>
          <cell r="BA686" t="str">
            <v>3# CA 2 AWG</v>
          </cell>
          <cell r="BB686">
            <v>3.8271993276613721</v>
          </cell>
        </row>
        <row r="687">
          <cell r="B687" t="str">
            <v>A018683748</v>
          </cell>
          <cell r="C687">
            <v>506254</v>
          </cell>
          <cell r="D687" t="str">
            <v>CARLOS ROBERTO TEIXEIRA</v>
          </cell>
          <cell r="E687">
            <v>6</v>
          </cell>
          <cell r="F687" t="str">
            <v>0</v>
          </cell>
          <cell r="G687">
            <v>42704</v>
          </cell>
          <cell r="H687" t="str">
            <v>NOV</v>
          </cell>
          <cell r="I687">
            <v>2016</v>
          </cell>
          <cell r="J687">
            <v>42706</v>
          </cell>
          <cell r="K687">
            <v>42706</v>
          </cell>
          <cell r="L687" t="str">
            <v>DEZ</v>
          </cell>
          <cell r="M687">
            <v>2016</v>
          </cell>
          <cell r="N687" t="str">
            <v>-</v>
          </cell>
          <cell r="O687" t="str">
            <v>CONCLUÍDO</v>
          </cell>
          <cell r="P687">
            <v>11</v>
          </cell>
          <cell r="Q687">
            <v>29</v>
          </cell>
          <cell r="R687" t="str">
            <v>Mariana</v>
          </cell>
          <cell r="S687" t="str">
            <v>REPROVADO</v>
          </cell>
          <cell r="T687">
            <v>42717</v>
          </cell>
          <cell r="U687" t="str">
            <v>DEZ</v>
          </cell>
          <cell r="V687">
            <v>2016</v>
          </cell>
          <cell r="W687" t="str">
            <v>PÁDUA</v>
          </cell>
          <cell r="X687" t="str">
            <v>NT-BR 010 R-1</v>
          </cell>
          <cell r="Y687" t="str">
            <v>MICRO</v>
          </cell>
          <cell r="Z687" t="str">
            <v>NÃO</v>
          </cell>
          <cell r="AA687" t="str">
            <v>BT - 3Ø</v>
          </cell>
          <cell r="AB687" t="str">
            <v>Residencial</v>
          </cell>
          <cell r="AC687" t="str">
            <v>ORDEM FINALIZADA</v>
          </cell>
          <cell r="AD687" t="str">
            <v>-21.530106</v>
          </cell>
          <cell r="AE687" t="str">
            <v>-42.185161</v>
          </cell>
          <cell r="AF687" t="str">
            <v>NÃO</v>
          </cell>
          <cell r="AH687" t="str">
            <v>AUTO</v>
          </cell>
          <cell r="AJ687">
            <v>42796</v>
          </cell>
          <cell r="AK687" t="str">
            <v>MAR</v>
          </cell>
          <cell r="AL687">
            <v>2017</v>
          </cell>
          <cell r="AM687" t="str">
            <v>Lumus</v>
          </cell>
          <cell r="AO687" t="str">
            <v>Canadian Solar - CS6X-315P</v>
          </cell>
          <cell r="AP687" t="str">
            <v>Fronius - Fronius Primo 6.0-1</v>
          </cell>
          <cell r="AQ687">
            <v>1</v>
          </cell>
          <cell r="AR687" t="str">
            <v/>
          </cell>
          <cell r="AS687">
            <v>92</v>
          </cell>
          <cell r="AT687" t="str">
            <v>ART + Diagrama/Projeto + Coordenadas Geográficas/PS</v>
          </cell>
          <cell r="AU687" t="str">
            <v>SAP01</v>
          </cell>
          <cell r="AV687" t="str">
            <v>PD50341</v>
          </cell>
          <cell r="AW687">
            <v>113</v>
          </cell>
          <cell r="AX687" t="str">
            <v>3# PR 1kV 3x95(50)mm²AL</v>
          </cell>
          <cell r="AY687">
            <v>0.47399999999999998</v>
          </cell>
          <cell r="BA687" t="str">
            <v>3# CA 336,4 MCM</v>
          </cell>
          <cell r="BB687">
            <v>2.31</v>
          </cell>
        </row>
        <row r="688">
          <cell r="B688" t="str">
            <v>A018460343</v>
          </cell>
          <cell r="C688">
            <v>1358440</v>
          </cell>
          <cell r="D688" t="str">
            <v>THEREZINHA AURELIA RODRIGUES MOREIRA</v>
          </cell>
          <cell r="E688">
            <v>6</v>
          </cell>
          <cell r="F688" t="str">
            <v>0</v>
          </cell>
          <cell r="G688">
            <v>42675</v>
          </cell>
          <cell r="H688" t="str">
            <v>NOV</v>
          </cell>
          <cell r="I688">
            <v>2016</v>
          </cell>
          <cell r="J688">
            <v>42709</v>
          </cell>
          <cell r="K688">
            <v>42709</v>
          </cell>
          <cell r="L688" t="str">
            <v>DEZ</v>
          </cell>
          <cell r="M688">
            <v>2016</v>
          </cell>
          <cell r="N688" t="str">
            <v>-</v>
          </cell>
          <cell r="O688" t="str">
            <v>CONCLUÍDO</v>
          </cell>
          <cell r="P688">
            <v>1</v>
          </cell>
          <cell r="Q688">
            <v>32</v>
          </cell>
          <cell r="R688" t="str">
            <v>Olney</v>
          </cell>
          <cell r="S688" t="str">
            <v>REPROVADO</v>
          </cell>
          <cell r="T688">
            <v>42710</v>
          </cell>
          <cell r="U688" t="str">
            <v>DEZ</v>
          </cell>
          <cell r="V688">
            <v>2016</v>
          </cell>
          <cell r="W688" t="str">
            <v>NITERÓI</v>
          </cell>
          <cell r="X688" t="str">
            <v>NT-BR 010 R-1</v>
          </cell>
          <cell r="Y688" t="str">
            <v>MICRO</v>
          </cell>
          <cell r="Z688" t="str">
            <v>NÃO</v>
          </cell>
          <cell r="AA688" t="str">
            <v>BT - 3Ø</v>
          </cell>
          <cell r="AB688" t="str">
            <v>Residencial</v>
          </cell>
          <cell r="AC688" t="str">
            <v>ORDEM FINALIZADA</v>
          </cell>
          <cell r="AD688" t="str">
            <v>-22.917802</v>
          </cell>
          <cell r="AE688" t="str">
            <v>-43.087079</v>
          </cell>
          <cell r="AF688" t="str">
            <v>NÃO</v>
          </cell>
          <cell r="AH688" t="str">
            <v>AUTO</v>
          </cell>
          <cell r="AJ688">
            <v>42808</v>
          </cell>
          <cell r="AK688" t="str">
            <v>MAR</v>
          </cell>
          <cell r="AL688">
            <v>2017</v>
          </cell>
          <cell r="AM688" t="str">
            <v>Entéuxes</v>
          </cell>
          <cell r="AQ688">
            <v>2</v>
          </cell>
          <cell r="AR688" t="str">
            <v/>
          </cell>
          <cell r="AS688">
            <v>133</v>
          </cell>
          <cell r="AT688" t="str">
            <v>Certificado/Registro - Inversor</v>
          </cell>
          <cell r="AU688" t="str">
            <v>ZSL02</v>
          </cell>
          <cell r="AV688" t="str">
            <v>NI32459</v>
          </cell>
          <cell r="AW688">
            <v>75</v>
          </cell>
          <cell r="AX688" t="str">
            <v>3# PR 1kV 3x50(50)mm²AL</v>
          </cell>
          <cell r="AY688">
            <v>0.34210000000000002</v>
          </cell>
          <cell r="BA688" t="str">
            <v>3# COMP 1/0</v>
          </cell>
          <cell r="BB688">
            <v>2.7607073888298537</v>
          </cell>
        </row>
        <row r="689">
          <cell r="B689" t="str">
            <v>A018398058</v>
          </cell>
          <cell r="C689">
            <v>6068045</v>
          </cell>
          <cell r="D689" t="str">
            <v>MARIANO HENRIQUE DE CASTRO SOBRAL</v>
          </cell>
          <cell r="E689">
            <v>3</v>
          </cell>
          <cell r="F689">
            <v>3</v>
          </cell>
          <cell r="G689">
            <v>42667</v>
          </cell>
          <cell r="H689" t="str">
            <v>OUT</v>
          </cell>
          <cell r="I689">
            <v>2016</v>
          </cell>
          <cell r="J689">
            <v>42709</v>
          </cell>
          <cell r="K689">
            <v>42709</v>
          </cell>
          <cell r="L689" t="str">
            <v>DEZ</v>
          </cell>
          <cell r="M689">
            <v>2016</v>
          </cell>
          <cell r="N689" t="str">
            <v>-</v>
          </cell>
          <cell r="O689" t="str">
            <v>CONCLUÍDO</v>
          </cell>
          <cell r="P689">
            <v>1</v>
          </cell>
          <cell r="Q689">
            <v>17</v>
          </cell>
          <cell r="R689" t="str">
            <v>Olney</v>
          </cell>
          <cell r="S689" t="str">
            <v>APROVADO</v>
          </cell>
          <cell r="T689">
            <v>42710</v>
          </cell>
          <cell r="U689" t="str">
            <v>DEZ</v>
          </cell>
          <cell r="V689">
            <v>2016</v>
          </cell>
          <cell r="W689" t="str">
            <v>CABO FRIO</v>
          </cell>
          <cell r="X689" t="str">
            <v>NT-BR 010 R-1</v>
          </cell>
          <cell r="Y689" t="str">
            <v>MICRO</v>
          </cell>
          <cell r="Z689" t="str">
            <v>NÃO</v>
          </cell>
          <cell r="AA689" t="str">
            <v>BT - 3Ø</v>
          </cell>
          <cell r="AB689" t="str">
            <v>Residencial</v>
          </cell>
          <cell r="AC689" t="str">
            <v>ORDEM FINALIZADA</v>
          </cell>
          <cell r="AD689" t="str">
            <v>-22.843167</v>
          </cell>
          <cell r="AE689" t="str">
            <v>-42.003583</v>
          </cell>
          <cell r="AF689" t="str">
            <v>SIM</v>
          </cell>
          <cell r="AG689">
            <v>42734</v>
          </cell>
          <cell r="AH689" t="str">
            <v>AUTO</v>
          </cell>
          <cell r="AJ689">
            <v>42737</v>
          </cell>
          <cell r="AK689" t="str">
            <v>JAN</v>
          </cell>
          <cell r="AL689">
            <v>2017</v>
          </cell>
          <cell r="AM689" t="str">
            <v>Centro Novas Energias</v>
          </cell>
          <cell r="AQ689">
            <v>3</v>
          </cell>
          <cell r="AR689" t="str">
            <v/>
          </cell>
          <cell r="AS689">
            <v>70</v>
          </cell>
          <cell r="AU689" t="str">
            <v>POC06</v>
          </cell>
          <cell r="AV689" t="str">
            <v>CF48273</v>
          </cell>
          <cell r="AW689">
            <v>30</v>
          </cell>
          <cell r="AX689" t="str">
            <v>3# PR 1kV 3x50(50)mm²AL</v>
          </cell>
          <cell r="AY689">
            <v>8.7999999999999995E-2</v>
          </cell>
          <cell r="BA689" t="str">
            <v>3# CU 35 mm²</v>
          </cell>
          <cell r="BB689">
            <v>4.7699999999999996</v>
          </cell>
        </row>
        <row r="690">
          <cell r="B690" t="str">
            <v>A018541084</v>
          </cell>
          <cell r="C690">
            <v>165110</v>
          </cell>
          <cell r="D690" t="str">
            <v>WILSON TOCHI KUWABARA</v>
          </cell>
          <cell r="E690">
            <v>2.6</v>
          </cell>
          <cell r="F690">
            <v>2.6</v>
          </cell>
          <cell r="G690">
            <v>42685</v>
          </cell>
          <cell r="H690" t="str">
            <v>NOV</v>
          </cell>
          <cell r="I690">
            <v>2016</v>
          </cell>
          <cell r="J690">
            <v>42709</v>
          </cell>
          <cell r="K690">
            <v>42709</v>
          </cell>
          <cell r="L690" t="str">
            <v>DEZ</v>
          </cell>
          <cell r="M690">
            <v>2016</v>
          </cell>
          <cell r="N690" t="str">
            <v>-</v>
          </cell>
          <cell r="O690" t="str">
            <v>CONCLUÍDO</v>
          </cell>
          <cell r="P690">
            <v>2</v>
          </cell>
          <cell r="Q690">
            <v>16</v>
          </cell>
          <cell r="R690" t="str">
            <v>Olney</v>
          </cell>
          <cell r="S690" t="str">
            <v>APROVADO</v>
          </cell>
          <cell r="T690">
            <v>42711</v>
          </cell>
          <cell r="U690" t="str">
            <v>DEZ</v>
          </cell>
          <cell r="V690">
            <v>2016</v>
          </cell>
          <cell r="W690" t="str">
            <v>MACAÉ</v>
          </cell>
          <cell r="X690" t="str">
            <v>NT-BR 010 R-1</v>
          </cell>
          <cell r="Y690" t="str">
            <v>MICRO</v>
          </cell>
          <cell r="Z690" t="str">
            <v>NÃO</v>
          </cell>
          <cell r="AA690" t="str">
            <v>BT - 3Ø</v>
          </cell>
          <cell r="AB690" t="str">
            <v>Residencial</v>
          </cell>
          <cell r="AC690" t="str">
            <v>ORDEM FINALIZADA</v>
          </cell>
          <cell r="AD690" t="str">
            <v>-22.379687</v>
          </cell>
          <cell r="AE690" t="str">
            <v>-41.781017</v>
          </cell>
          <cell r="AF690" t="str">
            <v>SIM</v>
          </cell>
          <cell r="AG690">
            <v>42779</v>
          </cell>
          <cell r="AH690" t="str">
            <v>AUTO</v>
          </cell>
          <cell r="AJ690">
            <v>42780</v>
          </cell>
          <cell r="AK690" t="str">
            <v>FEV</v>
          </cell>
          <cell r="AL690">
            <v>2017</v>
          </cell>
          <cell r="AM690" t="str">
            <v>AutomaSol</v>
          </cell>
          <cell r="AQ690">
            <v>2</v>
          </cell>
          <cell r="AR690" t="str">
            <v/>
          </cell>
          <cell r="AS690">
            <v>95</v>
          </cell>
          <cell r="AU690" t="str">
            <v>MAC02</v>
          </cell>
          <cell r="AV690" t="str">
            <v>MC21602</v>
          </cell>
          <cell r="AW690">
            <v>113</v>
          </cell>
          <cell r="AX690" t="str">
            <v>3# CU 70 mm² (CU 35 mm²)</v>
          </cell>
          <cell r="AY690">
            <v>0.185</v>
          </cell>
          <cell r="BA690" t="str">
            <v>3# CU 35 mm²</v>
          </cell>
          <cell r="BB690">
            <v>0.57999999999999996</v>
          </cell>
        </row>
        <row r="691">
          <cell r="B691" t="str">
            <v>A018709352</v>
          </cell>
          <cell r="C691">
            <v>6540411</v>
          </cell>
          <cell r="D691" t="str">
            <v>FRANCISCO CARLOS DOS SANTOS ANDRADE</v>
          </cell>
          <cell r="E691">
            <v>5.2</v>
          </cell>
          <cell r="F691" t="str">
            <v>0</v>
          </cell>
          <cell r="G691">
            <v>42706</v>
          </cell>
          <cell r="H691" t="str">
            <v>DEZ</v>
          </cell>
          <cell r="I691">
            <v>2016</v>
          </cell>
          <cell r="J691">
            <v>42709</v>
          </cell>
          <cell r="K691">
            <v>42709</v>
          </cell>
          <cell r="L691" t="str">
            <v>DEZ</v>
          </cell>
          <cell r="M691">
            <v>2016</v>
          </cell>
          <cell r="N691" t="str">
            <v>-</v>
          </cell>
          <cell r="O691" t="str">
            <v>CONCLUÍDO</v>
          </cell>
          <cell r="P691">
            <v>9</v>
          </cell>
          <cell r="Q691">
            <v>13</v>
          </cell>
          <cell r="R691" t="str">
            <v>Mariana</v>
          </cell>
          <cell r="S691" t="str">
            <v>REPROVADO</v>
          </cell>
          <cell r="T691">
            <v>42718</v>
          </cell>
          <cell r="U691" t="str">
            <v>DEZ</v>
          </cell>
          <cell r="V691">
            <v>2016</v>
          </cell>
          <cell r="W691" t="str">
            <v>CABO FRIO</v>
          </cell>
          <cell r="X691" t="str">
            <v>NT-BR 010 R-1</v>
          </cell>
          <cell r="Y691" t="str">
            <v>MICRO</v>
          </cell>
          <cell r="Z691" t="str">
            <v>NÃO</v>
          </cell>
          <cell r="AA691" t="str">
            <v>BT - 2Ø</v>
          </cell>
          <cell r="AB691" t="str">
            <v>Residencial</v>
          </cell>
          <cell r="AC691" t="str">
            <v>ORDEM FINALIZADA</v>
          </cell>
          <cell r="AD691" t="str">
            <v>-22.930267</v>
          </cell>
          <cell r="AE691" t="str">
            <v>-42.510283</v>
          </cell>
          <cell r="AF691" t="str">
            <v>NÃO</v>
          </cell>
          <cell r="AJ691">
            <v>42731</v>
          </cell>
          <cell r="AK691" t="str">
            <v>DEZ</v>
          </cell>
          <cell r="AL691">
            <v>2016</v>
          </cell>
          <cell r="AM691" t="str">
            <v>Enel Soluções</v>
          </cell>
          <cell r="AQ691">
            <v>1</v>
          </cell>
          <cell r="AR691" t="str">
            <v/>
          </cell>
          <cell r="AS691">
            <v>25</v>
          </cell>
          <cell r="AT691" t="str">
            <v>ART + Representante Legal + Lista de UCs - %</v>
          </cell>
          <cell r="AU691" t="str">
            <v>BAX07</v>
          </cell>
          <cell r="AV691" t="str">
            <v>AR47497</v>
          </cell>
          <cell r="AW691">
            <v>45</v>
          </cell>
          <cell r="AX691" t="str">
            <v>3# PR 1kV 3x50(50)mm²AL</v>
          </cell>
          <cell r="AY691">
            <v>0.249</v>
          </cell>
          <cell r="BA691" t="str">
            <v>3# CA 336,4 MCM</v>
          </cell>
          <cell r="BB691">
            <v>17.804476790147717</v>
          </cell>
        </row>
        <row r="692">
          <cell r="B692" t="str">
            <v>A018698810</v>
          </cell>
          <cell r="C692">
            <v>1479272</v>
          </cell>
          <cell r="D692" t="str">
            <v>CLINER CORMECIO E SERVICOS LTDA ME</v>
          </cell>
          <cell r="E692">
            <v>2.5</v>
          </cell>
          <cell r="F692" t="str">
            <v>0</v>
          </cell>
          <cell r="G692">
            <v>42705</v>
          </cell>
          <cell r="H692" t="str">
            <v>DEZ</v>
          </cell>
          <cell r="I692">
            <v>2016</v>
          </cell>
          <cell r="J692">
            <v>42709</v>
          </cell>
          <cell r="K692">
            <v>42709</v>
          </cell>
          <cell r="L692" t="str">
            <v>DEZ</v>
          </cell>
          <cell r="M692">
            <v>2016</v>
          </cell>
          <cell r="N692" t="str">
            <v>-</v>
          </cell>
          <cell r="O692" t="str">
            <v>CONCLUÍDO</v>
          </cell>
          <cell r="P692">
            <v>9</v>
          </cell>
          <cell r="Q692">
            <v>17</v>
          </cell>
          <cell r="R692" t="str">
            <v>Olney</v>
          </cell>
          <cell r="S692" t="str">
            <v>REPROVADO</v>
          </cell>
          <cell r="T692">
            <v>42718</v>
          </cell>
          <cell r="U692" t="str">
            <v>DEZ</v>
          </cell>
          <cell r="V692">
            <v>2016</v>
          </cell>
          <cell r="W692" t="str">
            <v>SÃO GONÇALO</v>
          </cell>
          <cell r="X692" t="str">
            <v>NT-BR 010 R-1</v>
          </cell>
          <cell r="Y692" t="str">
            <v>MICRO</v>
          </cell>
          <cell r="Z692" t="str">
            <v>NÃO</v>
          </cell>
          <cell r="AA692" t="str">
            <v>BT - 3Ø</v>
          </cell>
          <cell r="AB692" t="str">
            <v>Comercial</v>
          </cell>
          <cell r="AC692" t="str">
            <v>ORDEM FINALIZADA</v>
          </cell>
          <cell r="AD692" t="str">
            <v>-22.790333</v>
          </cell>
          <cell r="AE692" t="str">
            <v>-43.005583</v>
          </cell>
          <cell r="AF692" t="str">
            <v>NÃO</v>
          </cell>
          <cell r="AH692" t="str">
            <v>AUTO</v>
          </cell>
          <cell r="AJ692">
            <v>42780</v>
          </cell>
          <cell r="AK692" t="str">
            <v>FEV</v>
          </cell>
          <cell r="AL692">
            <v>2017</v>
          </cell>
          <cell r="AM692" t="str">
            <v>Edb Renováveis</v>
          </cell>
          <cell r="AQ692">
            <v>1</v>
          </cell>
          <cell r="AR692" t="str">
            <v/>
          </cell>
          <cell r="AS692">
            <v>75</v>
          </cell>
          <cell r="AT692" t="str">
            <v>ART + Outros</v>
          </cell>
          <cell r="AU692" t="str">
            <v>GXD08</v>
          </cell>
          <cell r="AV692" t="str">
            <v>S200585</v>
          </cell>
          <cell r="AW692">
            <v>45</v>
          </cell>
          <cell r="AX692" t="str">
            <v>3# PR 1kV 3x50(50)mm²AL</v>
          </cell>
          <cell r="AY692">
            <v>0.11899999999999999</v>
          </cell>
          <cell r="BA692" t="str">
            <v>3# CA 2 AWG</v>
          </cell>
          <cell r="BB692">
            <v>15.880570485398751</v>
          </cell>
        </row>
        <row r="693">
          <cell r="B693" t="str">
            <v>A018719436</v>
          </cell>
          <cell r="C693">
            <v>6574442</v>
          </cell>
          <cell r="D693" t="str">
            <v>ANDRE LUIZ TORRES RIBAS</v>
          </cell>
          <cell r="E693">
            <v>2.5</v>
          </cell>
          <cell r="F693" t="str">
            <v>0</v>
          </cell>
          <cell r="G693">
            <v>42709</v>
          </cell>
          <cell r="H693" t="str">
            <v>DEZ</v>
          </cell>
          <cell r="I693">
            <v>2016</v>
          </cell>
          <cell r="J693">
            <v>42709</v>
          </cell>
          <cell r="K693">
            <v>42709</v>
          </cell>
          <cell r="L693" t="str">
            <v>DEZ</v>
          </cell>
          <cell r="M693">
            <v>2016</v>
          </cell>
          <cell r="N693" t="str">
            <v>-</v>
          </cell>
          <cell r="O693" t="str">
            <v>CONCLUÍDO</v>
          </cell>
          <cell r="P693">
            <v>9</v>
          </cell>
          <cell r="Q693">
            <v>17</v>
          </cell>
          <cell r="R693" t="str">
            <v>Mariana</v>
          </cell>
          <cell r="S693" t="str">
            <v>REPROVADO</v>
          </cell>
          <cell r="T693">
            <v>42718</v>
          </cell>
          <cell r="U693" t="str">
            <v>DEZ</v>
          </cell>
          <cell r="V693">
            <v>2016</v>
          </cell>
          <cell r="W693" t="str">
            <v>SÃO GONÇALO</v>
          </cell>
          <cell r="X693" t="str">
            <v>NT-BR 010 R-1</v>
          </cell>
          <cell r="Y693" t="str">
            <v>MICRO</v>
          </cell>
          <cell r="Z693" t="str">
            <v>NÃO</v>
          </cell>
          <cell r="AA693" t="str">
            <v>BT - 2Ø</v>
          </cell>
          <cell r="AB693" t="str">
            <v>Residencial</v>
          </cell>
          <cell r="AC693" t="str">
            <v>ORDEM FINALIZADA</v>
          </cell>
          <cell r="AD693" t="str">
            <v>-22.787714</v>
          </cell>
          <cell r="AE693" t="str">
            <v>-42.940625</v>
          </cell>
          <cell r="AF693" t="str">
            <v>NÃO</v>
          </cell>
          <cell r="AH693" t="str">
            <v>AUTO</v>
          </cell>
          <cell r="AJ693">
            <v>42780</v>
          </cell>
          <cell r="AK693" t="str">
            <v>FEV</v>
          </cell>
          <cell r="AL693">
            <v>2017</v>
          </cell>
          <cell r="AM693" t="str">
            <v>Projeflex</v>
          </cell>
          <cell r="AQ693">
            <v>1</v>
          </cell>
          <cell r="AR693" t="str">
            <v/>
          </cell>
          <cell r="AS693">
            <v>71</v>
          </cell>
          <cell r="AT693" t="str">
            <v>Formulário de SA + Coordenadas Geográficas/PS</v>
          </cell>
          <cell r="AU693" t="str">
            <v>GXD05</v>
          </cell>
          <cell r="AV693" t="str">
            <v>S230732</v>
          </cell>
          <cell r="AW693">
            <v>30</v>
          </cell>
          <cell r="AX693" t="str">
            <v>3# PR 1kV 3x95(70)mm²AL</v>
          </cell>
          <cell r="AY693">
            <v>0.185</v>
          </cell>
          <cell r="BA693" t="str">
            <v>3# CA 2 AWG</v>
          </cell>
          <cell r="BB693">
            <v>21.102847280215499</v>
          </cell>
        </row>
        <row r="694">
          <cell r="B694" t="str">
            <v>A018735080</v>
          </cell>
          <cell r="C694">
            <v>3983798</v>
          </cell>
          <cell r="D694" t="str">
            <v>N T G MORAES ACADEMIA LTDA ME</v>
          </cell>
          <cell r="E694">
            <v>28</v>
          </cell>
          <cell r="F694" t="str">
            <v>0</v>
          </cell>
          <cell r="G694">
            <v>42710</v>
          </cell>
          <cell r="H694" t="str">
            <v>DEZ</v>
          </cell>
          <cell r="I694">
            <v>2016</v>
          </cell>
          <cell r="J694">
            <v>42710</v>
          </cell>
          <cell r="K694">
            <v>42710</v>
          </cell>
          <cell r="L694" t="str">
            <v>DEZ</v>
          </cell>
          <cell r="M694">
            <v>2016</v>
          </cell>
          <cell r="N694" t="str">
            <v>-</v>
          </cell>
          <cell r="O694" t="str">
            <v>CONCLUÍDO</v>
          </cell>
          <cell r="P694">
            <v>14</v>
          </cell>
          <cell r="Q694">
            <v>22</v>
          </cell>
          <cell r="R694" t="str">
            <v>Olney</v>
          </cell>
          <cell r="S694" t="str">
            <v>REPROVADO</v>
          </cell>
          <cell r="T694">
            <v>42724</v>
          </cell>
          <cell r="U694" t="str">
            <v>DEZ</v>
          </cell>
          <cell r="V694">
            <v>2016</v>
          </cell>
          <cell r="W694" t="str">
            <v>MACAÉ</v>
          </cell>
          <cell r="X694" t="str">
            <v>NT-BR 010 R-1</v>
          </cell>
          <cell r="Y694" t="str">
            <v>MICRO</v>
          </cell>
          <cell r="Z694" t="str">
            <v>NÃO</v>
          </cell>
          <cell r="AA694" t="str">
            <v>BT - 3Ø</v>
          </cell>
          <cell r="AB694" t="str">
            <v>Comercial</v>
          </cell>
          <cell r="AC694" t="str">
            <v>ORDEM FINALIZADA</v>
          </cell>
          <cell r="AD694" t="str">
            <v>-22.501773</v>
          </cell>
          <cell r="AE694" t="str">
            <v>-41.926202</v>
          </cell>
          <cell r="AF694" t="str">
            <v>NÃO</v>
          </cell>
          <cell r="AH694" t="str">
            <v>AUTO</v>
          </cell>
          <cell r="AJ694">
            <v>42776</v>
          </cell>
          <cell r="AK694" t="str">
            <v>FEV</v>
          </cell>
          <cell r="AL694">
            <v>2017</v>
          </cell>
          <cell r="AM694" t="str">
            <v>Ponto Engenharia</v>
          </cell>
          <cell r="AQ694">
            <v>1</v>
          </cell>
          <cell r="AR694" t="str">
            <v/>
          </cell>
          <cell r="AS694">
            <v>66</v>
          </cell>
          <cell r="AT694" t="str">
            <v>Diagrama/Projeto</v>
          </cell>
          <cell r="AU694" t="str">
            <v>RDO02</v>
          </cell>
          <cell r="AV694" t="str">
            <v>MC20345</v>
          </cell>
          <cell r="AW694">
            <v>75</v>
          </cell>
          <cell r="AX694" t="str">
            <v>3# PR 1kV 3x95(70)mm²AL</v>
          </cell>
          <cell r="AY694">
            <v>0.64200000000000002</v>
          </cell>
          <cell r="BA694" t="str">
            <v>3# CU 35 mm²</v>
          </cell>
          <cell r="BB694">
            <v>11.458530739024123</v>
          </cell>
        </row>
        <row r="695">
          <cell r="B695" t="str">
            <v>A018575848</v>
          </cell>
          <cell r="C695">
            <v>5130415</v>
          </cell>
          <cell r="D695" t="str">
            <v>W COMERCIO DE INFORMATICA LTDA  EPP</v>
          </cell>
          <cell r="E695">
            <v>3</v>
          </cell>
          <cell r="F695" t="str">
            <v>0</v>
          </cell>
          <cell r="G695">
            <v>42690</v>
          </cell>
          <cell r="H695" t="str">
            <v>NOV</v>
          </cell>
          <cell r="I695">
            <v>2016</v>
          </cell>
          <cell r="J695">
            <v>42711</v>
          </cell>
          <cell r="K695">
            <v>42711</v>
          </cell>
          <cell r="L695" t="str">
            <v>DEZ</v>
          </cell>
          <cell r="M695">
            <v>2016</v>
          </cell>
          <cell r="N695" t="str">
            <v>-</v>
          </cell>
          <cell r="O695" t="str">
            <v>CONCLUÍDO</v>
          </cell>
          <cell r="P695">
            <v>0</v>
          </cell>
          <cell r="Q695">
            <v>19</v>
          </cell>
          <cell r="R695" t="str">
            <v>Mariana</v>
          </cell>
          <cell r="S695" t="str">
            <v>REPROVADO</v>
          </cell>
          <cell r="T695">
            <v>42711</v>
          </cell>
          <cell r="U695" t="str">
            <v>DEZ</v>
          </cell>
          <cell r="V695">
            <v>2016</v>
          </cell>
          <cell r="W695" t="str">
            <v>NITERÓI</v>
          </cell>
          <cell r="X695" t="str">
            <v>NT-BR 010 R-1</v>
          </cell>
          <cell r="Y695" t="str">
            <v>MICRO</v>
          </cell>
          <cell r="Z695" t="str">
            <v>NÃO</v>
          </cell>
          <cell r="AA695" t="str">
            <v>BT - 2Ø</v>
          </cell>
          <cell r="AB695" t="str">
            <v>Comercial</v>
          </cell>
          <cell r="AC695" t="str">
            <v>ORDEM FINALIZADA</v>
          </cell>
          <cell r="AD695" t="str">
            <v>-22.906314</v>
          </cell>
          <cell r="AE695" t="str">
            <v>-43.052289</v>
          </cell>
          <cell r="AF695" t="str">
            <v>NÃO</v>
          </cell>
          <cell r="AH695" t="str">
            <v>AUTO</v>
          </cell>
          <cell r="AJ695">
            <v>42734</v>
          </cell>
          <cell r="AK695" t="str">
            <v>DEZ</v>
          </cell>
          <cell r="AL695">
            <v>2016</v>
          </cell>
          <cell r="AM695" t="str">
            <v>Alexandre Souza</v>
          </cell>
          <cell r="AQ695">
            <v>2</v>
          </cell>
          <cell r="AR695" t="str">
            <v/>
          </cell>
          <cell r="AS695">
            <v>44</v>
          </cell>
          <cell r="AT695" t="str">
            <v>ART</v>
          </cell>
          <cell r="AU695" t="str">
            <v>ZSL03</v>
          </cell>
          <cell r="AV695" t="str">
            <v>NI32488</v>
          </cell>
          <cell r="AW695">
            <v>75</v>
          </cell>
          <cell r="AX695" t="str">
            <v>PR 1kV 3x95(50)mm²AL</v>
          </cell>
          <cell r="AY695">
            <v>0.13900000000000001</v>
          </cell>
          <cell r="BA695" t="str">
            <v>3# CA 2 AWG</v>
          </cell>
          <cell r="BB695">
            <v>5.0698857469533225</v>
          </cell>
        </row>
        <row r="696">
          <cell r="B696" t="str">
            <v>A018724435</v>
          </cell>
          <cell r="C696">
            <v>5925771</v>
          </cell>
          <cell r="D696" t="str">
            <v>IVON PINHEIRO DE FARIA</v>
          </cell>
          <cell r="E696">
            <v>3</v>
          </cell>
          <cell r="F696" t="str">
            <v>0</v>
          </cell>
          <cell r="G696">
            <v>42709</v>
          </cell>
          <cell r="H696" t="str">
            <v>DEZ</v>
          </cell>
          <cell r="I696">
            <v>2016</v>
          </cell>
          <cell r="J696">
            <v>42711</v>
          </cell>
          <cell r="K696">
            <v>42711</v>
          </cell>
          <cell r="L696" t="str">
            <v>DEZ</v>
          </cell>
          <cell r="M696">
            <v>2016</v>
          </cell>
          <cell r="N696" t="str">
            <v>-</v>
          </cell>
          <cell r="O696" t="str">
            <v>CONCLUÍDO</v>
          </cell>
          <cell r="P696">
            <v>8</v>
          </cell>
          <cell r="Q696">
            <v>14</v>
          </cell>
          <cell r="R696" t="str">
            <v>Mariana</v>
          </cell>
          <cell r="S696" t="str">
            <v>REPROVADO</v>
          </cell>
          <cell r="T696">
            <v>42719</v>
          </cell>
          <cell r="U696" t="str">
            <v>DEZ</v>
          </cell>
          <cell r="V696">
            <v>2016</v>
          </cell>
          <cell r="W696" t="str">
            <v>CAMPOS</v>
          </cell>
          <cell r="X696" t="str">
            <v>NT-BR 010 R-1</v>
          </cell>
          <cell r="Y696" t="str">
            <v>MICRO</v>
          </cell>
          <cell r="Z696" t="str">
            <v>NÃO</v>
          </cell>
          <cell r="AA696" t="str">
            <v>BT - 2Ø</v>
          </cell>
          <cell r="AB696" t="str">
            <v>Residencial</v>
          </cell>
          <cell r="AC696" t="str">
            <v>ORDEM FINALIZADA</v>
          </cell>
          <cell r="AD696" t="str">
            <v>-21.765559</v>
          </cell>
          <cell r="AE696" t="str">
            <v xml:space="preserve">-41.349906 </v>
          </cell>
          <cell r="AF696" t="str">
            <v>NÃO</v>
          </cell>
          <cell r="AH696" t="str">
            <v>AUTO</v>
          </cell>
          <cell r="AJ696">
            <v>42779</v>
          </cell>
          <cell r="AK696" t="str">
            <v>FEV</v>
          </cell>
          <cell r="AL696">
            <v>2017</v>
          </cell>
          <cell r="AM696" t="str">
            <v>Sun of Atlantic Energy</v>
          </cell>
          <cell r="AQ696">
            <v>1</v>
          </cell>
          <cell r="AR696" t="str">
            <v/>
          </cell>
          <cell r="AS696">
            <v>70</v>
          </cell>
          <cell r="AT696" t="str">
            <v>ART + Coordenadas Geográficas/PS</v>
          </cell>
          <cell r="AU696" t="str">
            <v>DIC10</v>
          </cell>
          <cell r="AV696" t="str">
            <v>CP31819</v>
          </cell>
          <cell r="AW696">
            <v>75</v>
          </cell>
          <cell r="AX696" t="str">
            <v>3# CA 1/0 AWG (CA 2 AWG)</v>
          </cell>
          <cell r="AY696">
            <v>0.3831</v>
          </cell>
          <cell r="BA696" t="str">
            <v>3# CA 336,4 MCM (CA 1/0 AWG)</v>
          </cell>
          <cell r="BB696">
            <v>3.6512502434132834</v>
          </cell>
        </row>
        <row r="697">
          <cell r="B697" t="str">
            <v>A018743051</v>
          </cell>
          <cell r="C697">
            <v>1952701</v>
          </cell>
          <cell r="D697" t="str">
            <v>MARINEI DA MOTA SILVA</v>
          </cell>
          <cell r="E697">
            <v>3.12</v>
          </cell>
          <cell r="F697" t="str">
            <v>0</v>
          </cell>
          <cell r="G697">
            <v>42711</v>
          </cell>
          <cell r="H697" t="str">
            <v>DEZ</v>
          </cell>
          <cell r="I697">
            <v>2016</v>
          </cell>
          <cell r="J697">
            <v>42711</v>
          </cell>
          <cell r="K697">
            <v>42711</v>
          </cell>
          <cell r="L697" t="str">
            <v>DEZ</v>
          </cell>
          <cell r="M697">
            <v>2016</v>
          </cell>
          <cell r="N697" t="str">
            <v>-</v>
          </cell>
          <cell r="O697" t="str">
            <v>CONCLUÍDO</v>
          </cell>
          <cell r="P697">
            <v>13</v>
          </cell>
          <cell r="Q697">
            <v>13</v>
          </cell>
          <cell r="R697" t="str">
            <v>Mariana</v>
          </cell>
          <cell r="S697" t="str">
            <v>REPROVADO</v>
          </cell>
          <cell r="T697">
            <v>42724</v>
          </cell>
          <cell r="U697" t="str">
            <v>DEZ</v>
          </cell>
          <cell r="V697">
            <v>2016</v>
          </cell>
          <cell r="W697" t="str">
            <v>CABO FRIO</v>
          </cell>
          <cell r="X697" t="str">
            <v>NT-BR 010 R-1</v>
          </cell>
          <cell r="Y697" t="str">
            <v>MICRO</v>
          </cell>
          <cell r="Z697" t="str">
            <v>NÃO</v>
          </cell>
          <cell r="AA697" t="str">
            <v>BT - 2Ø</v>
          </cell>
          <cell r="AB697" t="str">
            <v>Residencial</v>
          </cell>
          <cell r="AC697" t="str">
            <v>ORDEM FINALIZADA</v>
          </cell>
          <cell r="AD697" t="str">
            <v>-22.859483</v>
          </cell>
          <cell r="AE697" t="str">
            <v>-42.346639</v>
          </cell>
          <cell r="AF697" t="str">
            <v>NÃO</v>
          </cell>
          <cell r="AH697" t="str">
            <v>AUTO</v>
          </cell>
          <cell r="AJ697">
            <v>42734</v>
          </cell>
          <cell r="AK697" t="str">
            <v>DEZ</v>
          </cell>
          <cell r="AL697">
            <v>2016</v>
          </cell>
          <cell r="AM697" t="str">
            <v>Enel Soluções</v>
          </cell>
          <cell r="AQ697">
            <v>1</v>
          </cell>
          <cell r="AR697" t="str">
            <v/>
          </cell>
          <cell r="AS697">
            <v>23</v>
          </cell>
          <cell r="AT697" t="str">
            <v>Coordenadas Geográficas/PS</v>
          </cell>
          <cell r="AU697" t="str">
            <v>EAR04</v>
          </cell>
          <cell r="AV697" t="str">
            <v>T40097</v>
          </cell>
          <cell r="AW697">
            <v>113</v>
          </cell>
          <cell r="AX697" t="str">
            <v>3# CA 2 AWG (CA 2 AWG)</v>
          </cell>
          <cell r="AY697">
            <v>0.56220000000000003</v>
          </cell>
          <cell r="BA697" t="str">
            <v>3# CA 2 AWG</v>
          </cell>
          <cell r="BB697">
            <v>19.330350438480536</v>
          </cell>
        </row>
        <row r="698">
          <cell r="B698" t="str">
            <v>A018746493</v>
          </cell>
          <cell r="C698">
            <v>6519903</v>
          </cell>
          <cell r="D698" t="str">
            <v>PAULO PEDROSA ANDRADE</v>
          </cell>
          <cell r="E698">
            <v>3</v>
          </cell>
          <cell r="F698" t="str">
            <v>0</v>
          </cell>
          <cell r="G698">
            <v>42711</v>
          </cell>
          <cell r="H698" t="str">
            <v>DEZ</v>
          </cell>
          <cell r="I698">
            <v>2016</v>
          </cell>
          <cell r="J698">
            <v>42711</v>
          </cell>
          <cell r="K698">
            <v>42711</v>
          </cell>
          <cell r="L698" t="str">
            <v>DEZ</v>
          </cell>
          <cell r="M698">
            <v>2016</v>
          </cell>
          <cell r="N698" t="str">
            <v>-</v>
          </cell>
          <cell r="O698" t="str">
            <v>CONCLUÍDO</v>
          </cell>
          <cell r="P698">
            <v>13</v>
          </cell>
          <cell r="Q698">
            <v>15</v>
          </cell>
          <cell r="R698" t="str">
            <v>Mariana</v>
          </cell>
          <cell r="S698" t="str">
            <v>REPROVADO</v>
          </cell>
          <cell r="T698">
            <v>42724</v>
          </cell>
          <cell r="U698" t="str">
            <v>DEZ</v>
          </cell>
          <cell r="V698">
            <v>2016</v>
          </cell>
          <cell r="W698" t="str">
            <v>CAMPOS</v>
          </cell>
          <cell r="X698" t="str">
            <v>NT-BR 010 R-1</v>
          </cell>
          <cell r="Y698" t="str">
            <v>MICRO</v>
          </cell>
          <cell r="Z698" t="str">
            <v>NÃO</v>
          </cell>
          <cell r="AA698" t="str">
            <v>BT - 2Ø</v>
          </cell>
          <cell r="AB698" t="str">
            <v>Residencial</v>
          </cell>
          <cell r="AC698" t="str">
            <v>ORDEM FINALIZADA</v>
          </cell>
          <cell r="AD698" t="str">
            <v>-21.763646</v>
          </cell>
          <cell r="AE698" t="str">
            <v>-41.304682</v>
          </cell>
          <cell r="AF698" t="str">
            <v>NÃO</v>
          </cell>
          <cell r="AH698" t="str">
            <v>AUTO</v>
          </cell>
          <cell r="AJ698">
            <v>42787</v>
          </cell>
          <cell r="AK698" t="str">
            <v>FEV</v>
          </cell>
          <cell r="AL698">
            <v>2017</v>
          </cell>
          <cell r="AM698" t="str">
            <v>BlueSol</v>
          </cell>
          <cell r="AQ698">
            <v>1</v>
          </cell>
          <cell r="AR698" t="str">
            <v/>
          </cell>
          <cell r="AS698">
            <v>76</v>
          </cell>
          <cell r="AT698" t="str">
            <v>Formulário de SA + Diagrama/Projeto</v>
          </cell>
          <cell r="AU698" t="str">
            <v>DIC02</v>
          </cell>
          <cell r="AV698" t="str">
            <v>C368392</v>
          </cell>
          <cell r="AW698">
            <v>113</v>
          </cell>
          <cell r="AX698" t="str">
            <v>PR 1KV 3X95(50)MM²ALCPEXT</v>
          </cell>
          <cell r="AY698">
            <v>0.223</v>
          </cell>
          <cell r="BA698" t="str">
            <v>3# CA 2 AWG</v>
          </cell>
          <cell r="BB698">
            <v>8.3962314052278781</v>
          </cell>
        </row>
        <row r="699">
          <cell r="B699" t="str">
            <v>A018737481</v>
          </cell>
          <cell r="C699">
            <v>5115194</v>
          </cell>
          <cell r="D699" t="str">
            <v>RONALDO DUARTE BARCELOS</v>
          </cell>
          <cell r="E699">
            <v>2.6</v>
          </cell>
          <cell r="F699">
            <v>2.6</v>
          </cell>
          <cell r="G699">
            <v>42710</v>
          </cell>
          <cell r="H699" t="str">
            <v>DEZ</v>
          </cell>
          <cell r="I699">
            <v>2016</v>
          </cell>
          <cell r="J699">
            <v>42711</v>
          </cell>
          <cell r="K699">
            <v>42711</v>
          </cell>
          <cell r="L699" t="str">
            <v>DEZ</v>
          </cell>
          <cell r="M699">
            <v>2016</v>
          </cell>
          <cell r="N699" t="str">
            <v>-</v>
          </cell>
          <cell r="O699" t="str">
            <v>CONCLUÍDO</v>
          </cell>
          <cell r="P699">
            <v>14</v>
          </cell>
          <cell r="Q699">
            <v>14</v>
          </cell>
          <cell r="R699" t="str">
            <v>Mariana</v>
          </cell>
          <cell r="S699" t="str">
            <v>APROVADO</v>
          </cell>
          <cell r="T699">
            <v>42725</v>
          </cell>
          <cell r="U699" t="str">
            <v>DEZ</v>
          </cell>
          <cell r="V699">
            <v>2016</v>
          </cell>
          <cell r="W699" t="str">
            <v>CABO FRIO</v>
          </cell>
          <cell r="X699" t="str">
            <v>NT-BR 010 R-1</v>
          </cell>
          <cell r="Y699" t="str">
            <v>MICRO</v>
          </cell>
          <cell r="Z699" t="str">
            <v>NÃO</v>
          </cell>
          <cell r="AA699" t="str">
            <v>BT - 3Ø</v>
          </cell>
          <cell r="AB699" t="str">
            <v>Residencial</v>
          </cell>
          <cell r="AC699" t="str">
            <v>ORDEM FINALIZADA</v>
          </cell>
          <cell r="AD699" t="str">
            <v>-22.841645</v>
          </cell>
          <cell r="AE699" t="str">
            <v xml:space="preserve">-42.094682 </v>
          </cell>
          <cell r="AF699" t="str">
            <v>SIM</v>
          </cell>
          <cell r="AG699">
            <v>42733</v>
          </cell>
          <cell r="AH699" t="str">
            <v>AUTO</v>
          </cell>
          <cell r="AJ699">
            <v>42734</v>
          </cell>
          <cell r="AK699" t="str">
            <v>DEZ</v>
          </cell>
          <cell r="AL699">
            <v>2016</v>
          </cell>
          <cell r="AM699" t="str">
            <v>Enel Soluções</v>
          </cell>
          <cell r="AQ699">
            <v>1</v>
          </cell>
          <cell r="AR699" t="str">
            <v/>
          </cell>
          <cell r="AS699">
            <v>24</v>
          </cell>
          <cell r="AU699" t="str">
            <v>SPA04</v>
          </cell>
          <cell r="AV699" t="str">
            <v>F635816</v>
          </cell>
          <cell r="AW699">
            <v>45</v>
          </cell>
          <cell r="AX699" t="str">
            <v>3# PR 1kV 3x150(70)mm²AL</v>
          </cell>
          <cell r="AY699">
            <v>0.75600000000000001</v>
          </cell>
          <cell r="BA699" t="str">
            <v>1# AAAC 50 mm²</v>
          </cell>
          <cell r="BB699">
            <v>11.873004941667121</v>
          </cell>
        </row>
        <row r="700">
          <cell r="B700" t="str">
            <v>A018563395</v>
          </cell>
          <cell r="C700">
            <v>150487</v>
          </cell>
          <cell r="D700" t="str">
            <v>WELLINGTON KOJI OMURA</v>
          </cell>
          <cell r="E700">
            <v>1.5</v>
          </cell>
          <cell r="F700">
            <v>1.5</v>
          </cell>
          <cell r="G700">
            <v>42688</v>
          </cell>
          <cell r="H700" t="str">
            <v>NOV</v>
          </cell>
          <cell r="I700">
            <v>2016</v>
          </cell>
          <cell r="J700">
            <v>42713</v>
          </cell>
          <cell r="K700">
            <v>42712</v>
          </cell>
          <cell r="L700" t="str">
            <v>DEZ</v>
          </cell>
          <cell r="M700">
            <v>2016</v>
          </cell>
          <cell r="N700" t="str">
            <v>-</v>
          </cell>
          <cell r="O700" t="str">
            <v>CONCLUÍDO</v>
          </cell>
          <cell r="P700">
            <v>1</v>
          </cell>
          <cell r="Q700">
            <v>16</v>
          </cell>
          <cell r="R700" t="str">
            <v>Mariana</v>
          </cell>
          <cell r="S700" t="str">
            <v>APROVADO</v>
          </cell>
          <cell r="T700">
            <v>42713</v>
          </cell>
          <cell r="U700" t="str">
            <v>DEZ</v>
          </cell>
          <cell r="V700">
            <v>2016</v>
          </cell>
          <cell r="W700" t="str">
            <v>CABO FRIO</v>
          </cell>
          <cell r="X700" t="str">
            <v>NT-BR 010 R-1</v>
          </cell>
          <cell r="Y700" t="str">
            <v>MICRO</v>
          </cell>
          <cell r="Z700" t="str">
            <v>NÃO</v>
          </cell>
          <cell r="AA700" t="str">
            <v>BT - 3Ø</v>
          </cell>
          <cell r="AB700" t="str">
            <v>Residencial</v>
          </cell>
          <cell r="AC700" t="str">
            <v>ORDEM FINALIZADA</v>
          </cell>
          <cell r="AD700" t="str">
            <v>-22.778529</v>
          </cell>
          <cell r="AE700" t="str">
            <v>-41.896202</v>
          </cell>
          <cell r="AF700" t="str">
            <v>SIM</v>
          </cell>
          <cell r="AG700">
            <v>42740</v>
          </cell>
          <cell r="AH700" t="str">
            <v>AUTO</v>
          </cell>
          <cell r="AJ700">
            <v>42741</v>
          </cell>
          <cell r="AK700" t="str">
            <v>JAN</v>
          </cell>
          <cell r="AL700">
            <v>2017</v>
          </cell>
          <cell r="AM700" t="str">
            <v>Ricardo C Coutinho</v>
          </cell>
          <cell r="AQ700">
            <v>2</v>
          </cell>
          <cell r="AR700" t="str">
            <v/>
          </cell>
          <cell r="AS700">
            <v>53</v>
          </cell>
          <cell r="AU700" t="str">
            <v>BUZ07</v>
          </cell>
          <cell r="AV700" t="str">
            <v>CF48008</v>
          </cell>
          <cell r="AW700">
            <v>150</v>
          </cell>
          <cell r="AX700" t="str">
            <v>3# CU 16-1 FIO (CU 16-1 FIO)</v>
          </cell>
          <cell r="AY700">
            <v>0.57899999999999996</v>
          </cell>
          <cell r="BA700" t="str">
            <v>3# COMP 185</v>
          </cell>
          <cell r="BB700">
            <v>4.0811844074337227</v>
          </cell>
        </row>
        <row r="701">
          <cell r="B701" t="str">
            <v>A018737527</v>
          </cell>
          <cell r="C701">
            <v>2357560</v>
          </cell>
          <cell r="D701" t="str">
            <v>LUCIA HELENA SLOMPO</v>
          </cell>
          <cell r="E701">
            <v>3.64</v>
          </cell>
          <cell r="F701">
            <v>3.64</v>
          </cell>
          <cell r="G701">
            <v>42710</v>
          </cell>
          <cell r="H701" t="str">
            <v>DEZ</v>
          </cell>
          <cell r="I701">
            <v>2016</v>
          </cell>
          <cell r="J701">
            <v>42712</v>
          </cell>
          <cell r="K701">
            <v>42712</v>
          </cell>
          <cell r="L701" t="str">
            <v>DEZ</v>
          </cell>
          <cell r="M701">
            <v>2016</v>
          </cell>
          <cell r="N701" t="str">
            <v>-</v>
          </cell>
          <cell r="O701" t="str">
            <v>CONCLUÍDO</v>
          </cell>
          <cell r="P701">
            <v>15</v>
          </cell>
          <cell r="Q701">
            <v>15</v>
          </cell>
          <cell r="R701" t="str">
            <v>Mariana</v>
          </cell>
          <cell r="S701" t="str">
            <v>APROVADO</v>
          </cell>
          <cell r="T701">
            <v>42727</v>
          </cell>
          <cell r="U701" t="str">
            <v>DEZ</v>
          </cell>
          <cell r="V701">
            <v>2016</v>
          </cell>
          <cell r="W701" t="str">
            <v>NITERÓI</v>
          </cell>
          <cell r="X701" t="str">
            <v>NT-BR 010 R-1</v>
          </cell>
          <cell r="Y701" t="str">
            <v>MICRO</v>
          </cell>
          <cell r="Z701" t="str">
            <v>NÃO</v>
          </cell>
          <cell r="AA701" t="str">
            <v>BT - 3Ø</v>
          </cell>
          <cell r="AB701" t="str">
            <v>Residencial</v>
          </cell>
          <cell r="AC701" t="str">
            <v>ORDEM FINALIZADA</v>
          </cell>
          <cell r="AD701" t="str">
            <v>-22.935251</v>
          </cell>
          <cell r="AE701" t="str">
            <v>-43.028335</v>
          </cell>
          <cell r="AF701" t="str">
            <v>SIM</v>
          </cell>
          <cell r="AG701">
            <v>42739</v>
          </cell>
          <cell r="AH701" t="str">
            <v>AUTO</v>
          </cell>
          <cell r="AJ701">
            <v>42740</v>
          </cell>
          <cell r="AK701" t="str">
            <v>JAN</v>
          </cell>
          <cell r="AL701">
            <v>2017</v>
          </cell>
          <cell r="AM701" t="str">
            <v>Enel Soluções</v>
          </cell>
          <cell r="AQ701">
            <v>1</v>
          </cell>
          <cell r="AR701" t="str">
            <v/>
          </cell>
          <cell r="AS701">
            <v>30</v>
          </cell>
          <cell r="AU701" t="str">
            <v>PIN01</v>
          </cell>
          <cell r="AV701" t="str">
            <v>NI33249</v>
          </cell>
          <cell r="AW701">
            <v>75</v>
          </cell>
          <cell r="AX701" t="str">
            <v>PR 1kV 3x150(70)mm²AL</v>
          </cell>
          <cell r="AY701">
            <v>0.47299999999999998</v>
          </cell>
          <cell r="BA701" t="str">
            <v>3# CA 2 AWG</v>
          </cell>
          <cell r="BB701">
            <v>3.24</v>
          </cell>
        </row>
        <row r="702">
          <cell r="B702" t="str">
            <v>A018609921</v>
          </cell>
          <cell r="C702">
            <v>3519237</v>
          </cell>
          <cell r="D702" t="str">
            <v>BENEDITO JOSE NOGUEIRA FARIAS</v>
          </cell>
          <cell r="E702">
            <v>10.07</v>
          </cell>
          <cell r="F702" t="str">
            <v>0</v>
          </cell>
          <cell r="G702">
            <v>42695</v>
          </cell>
          <cell r="H702" t="str">
            <v>NOV</v>
          </cell>
          <cell r="I702">
            <v>2016</v>
          </cell>
          <cell r="J702">
            <v>42716</v>
          </cell>
          <cell r="K702">
            <v>42716</v>
          </cell>
          <cell r="L702" t="str">
            <v>DEZ</v>
          </cell>
          <cell r="M702">
            <v>2016</v>
          </cell>
          <cell r="N702" t="str">
            <v>-</v>
          </cell>
          <cell r="O702" t="str">
            <v>CONCLUÍDO</v>
          </cell>
          <cell r="P702">
            <v>28</v>
          </cell>
          <cell r="Q702">
            <v>43</v>
          </cell>
          <cell r="R702" t="str">
            <v>Olney</v>
          </cell>
          <cell r="S702" t="str">
            <v>REPROVADO</v>
          </cell>
          <cell r="T702">
            <v>42744</v>
          </cell>
          <cell r="U702" t="str">
            <v>JAN</v>
          </cell>
          <cell r="V702">
            <v>2017</v>
          </cell>
          <cell r="W702" t="str">
            <v>NITERÓI</v>
          </cell>
          <cell r="X702" t="str">
            <v>NT-BR 010 R-1</v>
          </cell>
          <cell r="Y702" t="str">
            <v>MICRO</v>
          </cell>
          <cell r="Z702" t="str">
            <v>NÃO</v>
          </cell>
          <cell r="AA702" t="str">
            <v>BT - 3Ø</v>
          </cell>
          <cell r="AB702" t="str">
            <v>Residencial</v>
          </cell>
          <cell r="AC702" t="str">
            <v>ORDEM FINALIZADA</v>
          </cell>
          <cell r="AD702" t="str">
            <v>-22.967430</v>
          </cell>
          <cell r="AE702" t="str">
            <v>-42.919705</v>
          </cell>
          <cell r="AF702" t="str">
            <v>NÃO</v>
          </cell>
          <cell r="AH702" t="str">
            <v>AUTO REM</v>
          </cell>
          <cell r="AI702" t="str">
            <v>6683467 - 60% / 6677739 - 40%</v>
          </cell>
          <cell r="AJ702">
            <v>42796</v>
          </cell>
          <cell r="AK702" t="str">
            <v>MAR</v>
          </cell>
          <cell r="AL702">
            <v>2017</v>
          </cell>
          <cell r="AM702" t="str">
            <v>Energia Pura</v>
          </cell>
          <cell r="AO702" t="str">
            <v>SunEdison - SE-P265NPB-A4</v>
          </cell>
          <cell r="AP702" t="str">
            <v>Fronius - Fronius Symo 12.5-3-M</v>
          </cell>
          <cell r="AQ702">
            <v>2</v>
          </cell>
          <cell r="AR702" t="str">
            <v/>
          </cell>
          <cell r="AS702">
            <v>101</v>
          </cell>
          <cell r="AT702" t="str">
            <v>Lista de UCs - %</v>
          </cell>
          <cell r="AU702" t="str">
            <v>INO04</v>
          </cell>
          <cell r="AV702" t="str">
            <v>NI17940</v>
          </cell>
          <cell r="AW702">
            <v>30</v>
          </cell>
          <cell r="AX702" t="str">
            <v>3# PR 1kV 3x95(50)mm²AL</v>
          </cell>
          <cell r="AY702">
            <v>0.60899999999999999</v>
          </cell>
          <cell r="BA702" t="str">
            <v>3# CA 2 AWG</v>
          </cell>
          <cell r="BB702">
            <v>17.829999999999998</v>
          </cell>
        </row>
        <row r="703">
          <cell r="B703" t="str">
            <v>A018434934</v>
          </cell>
          <cell r="C703">
            <v>1396761</v>
          </cell>
          <cell r="D703" t="str">
            <v>APRIGIO LOPES XAVIER</v>
          </cell>
          <cell r="E703">
            <v>2.5</v>
          </cell>
          <cell r="F703">
            <v>2.5</v>
          </cell>
          <cell r="G703">
            <v>42671</v>
          </cell>
          <cell r="H703" t="str">
            <v>OUT</v>
          </cell>
          <cell r="I703">
            <v>2016</v>
          </cell>
          <cell r="J703">
            <v>42716</v>
          </cell>
          <cell r="K703">
            <v>42716</v>
          </cell>
          <cell r="L703" t="str">
            <v>DEZ</v>
          </cell>
          <cell r="M703">
            <v>2016</v>
          </cell>
          <cell r="N703" t="str">
            <v>-</v>
          </cell>
          <cell r="O703" t="str">
            <v>CONCLUÍDO</v>
          </cell>
          <cell r="P703">
            <v>0</v>
          </cell>
          <cell r="Q703">
            <v>17</v>
          </cell>
          <cell r="R703" t="str">
            <v>Olney</v>
          </cell>
          <cell r="S703" t="str">
            <v>APROVADO</v>
          </cell>
          <cell r="T703">
            <v>42716</v>
          </cell>
          <cell r="U703" t="str">
            <v>DEZ</v>
          </cell>
          <cell r="V703">
            <v>2016</v>
          </cell>
          <cell r="W703" t="str">
            <v>NITERÓI</v>
          </cell>
          <cell r="X703" t="str">
            <v>NT-BR 010 R-1</v>
          </cell>
          <cell r="Y703" t="str">
            <v>MICRO</v>
          </cell>
          <cell r="Z703" t="str">
            <v>NÃO</v>
          </cell>
          <cell r="AA703" t="str">
            <v>BT - 3Ø</v>
          </cell>
          <cell r="AB703" t="str">
            <v>Comercial</v>
          </cell>
          <cell r="AC703" t="str">
            <v>ORDEM FINALIZADA</v>
          </cell>
          <cell r="AD703" t="str">
            <v>-22.911284</v>
          </cell>
          <cell r="AE703" t="str">
            <v>-42.829776</v>
          </cell>
          <cell r="AF703" t="str">
            <v>SIM</v>
          </cell>
          <cell r="AG703">
            <v>42758</v>
          </cell>
          <cell r="AH703" t="str">
            <v>AUTO</v>
          </cell>
          <cell r="AJ703">
            <v>42759</v>
          </cell>
          <cell r="AK703" t="str">
            <v>JAN</v>
          </cell>
          <cell r="AL703">
            <v>2017</v>
          </cell>
          <cell r="AM703" t="str">
            <v>Energia Pura</v>
          </cell>
          <cell r="AQ703">
            <v>4</v>
          </cell>
          <cell r="AR703" t="str">
            <v/>
          </cell>
          <cell r="AS703">
            <v>88</v>
          </cell>
          <cell r="AU703" t="str">
            <v>MAR03</v>
          </cell>
          <cell r="AV703" t="str">
            <v>NI17526</v>
          </cell>
          <cell r="AW703">
            <v>30</v>
          </cell>
          <cell r="AX703" t="str">
            <v>3# CU 35 mm² (CU 16-1 FIO)</v>
          </cell>
          <cell r="AY703">
            <v>0.218</v>
          </cell>
          <cell r="BA703" t="str">
            <v>3# CA 2 AWG</v>
          </cell>
          <cell r="BB703">
            <v>5.49</v>
          </cell>
        </row>
        <row r="704">
          <cell r="B704" t="str">
            <v>A018575848</v>
          </cell>
          <cell r="C704">
            <v>5130415</v>
          </cell>
          <cell r="D704" t="str">
            <v>W COMERCIO DE INFORMATICA LTDA  EPP</v>
          </cell>
          <cell r="E704">
            <v>3</v>
          </cell>
          <cell r="F704" t="str">
            <v>0</v>
          </cell>
          <cell r="G704">
            <v>42690</v>
          </cell>
          <cell r="H704" t="str">
            <v>NOV</v>
          </cell>
          <cell r="I704">
            <v>2016</v>
          </cell>
          <cell r="J704">
            <v>42716</v>
          </cell>
          <cell r="K704">
            <v>42716</v>
          </cell>
          <cell r="L704" t="str">
            <v>DEZ</v>
          </cell>
          <cell r="M704">
            <v>2016</v>
          </cell>
          <cell r="N704" t="str">
            <v>-</v>
          </cell>
          <cell r="O704" t="str">
            <v>CONCLUÍDO</v>
          </cell>
          <cell r="P704">
            <v>1</v>
          </cell>
          <cell r="Q704">
            <v>19</v>
          </cell>
          <cell r="R704" t="str">
            <v>Olney</v>
          </cell>
          <cell r="S704" t="str">
            <v>REPROVADO</v>
          </cell>
          <cell r="T704">
            <v>42717</v>
          </cell>
          <cell r="U704" t="str">
            <v>DEZ</v>
          </cell>
          <cell r="V704">
            <v>2016</v>
          </cell>
          <cell r="W704" t="str">
            <v>NITERÓI</v>
          </cell>
          <cell r="X704" t="str">
            <v>NT-BR 010 R-1</v>
          </cell>
          <cell r="Y704" t="str">
            <v>MICRO</v>
          </cell>
          <cell r="Z704" t="str">
            <v>NÃO</v>
          </cell>
          <cell r="AA704" t="str">
            <v>BT - 2Ø</v>
          </cell>
          <cell r="AB704" t="str">
            <v>Comercial</v>
          </cell>
          <cell r="AC704" t="str">
            <v>ORDEM FINALIZADA</v>
          </cell>
          <cell r="AD704" t="str">
            <v>-22.906314</v>
          </cell>
          <cell r="AE704" t="str">
            <v>-43.052289</v>
          </cell>
          <cell r="AF704" t="str">
            <v>NÃO</v>
          </cell>
          <cell r="AH704" t="str">
            <v>AUTO</v>
          </cell>
          <cell r="AJ704">
            <v>42734</v>
          </cell>
          <cell r="AK704" t="str">
            <v>DEZ</v>
          </cell>
          <cell r="AL704">
            <v>2016</v>
          </cell>
          <cell r="AM704" t="str">
            <v>Alexandre Souza</v>
          </cell>
          <cell r="AQ704">
            <v>3</v>
          </cell>
          <cell r="AR704" t="str">
            <v/>
          </cell>
          <cell r="AS704">
            <v>44</v>
          </cell>
          <cell r="AT704" t="str">
            <v>ART</v>
          </cell>
          <cell r="AU704" t="str">
            <v>ZSL03</v>
          </cell>
          <cell r="AV704" t="str">
            <v>NI32488</v>
          </cell>
          <cell r="AW704">
            <v>75</v>
          </cell>
          <cell r="AX704" t="str">
            <v>PR 1kV 3x95(50)mm²AL</v>
          </cell>
          <cell r="AY704">
            <v>0.13900000000000001</v>
          </cell>
          <cell r="BA704" t="str">
            <v>3# CA 2 AWG</v>
          </cell>
          <cell r="BB704">
            <v>5.0698857469533225</v>
          </cell>
        </row>
        <row r="705">
          <cell r="B705" t="str">
            <v>A018572892</v>
          </cell>
          <cell r="C705">
            <v>6564456</v>
          </cell>
          <cell r="D705" t="str">
            <v>GERALDO DA SILVA BATISTA JUNIOR</v>
          </cell>
          <cell r="E705">
            <v>20</v>
          </cell>
          <cell r="F705" t="str">
            <v>0</v>
          </cell>
          <cell r="G705">
            <v>42690</v>
          </cell>
          <cell r="H705" t="str">
            <v>NOV</v>
          </cell>
          <cell r="I705">
            <v>2016</v>
          </cell>
          <cell r="J705">
            <v>42716</v>
          </cell>
          <cell r="K705">
            <v>42716</v>
          </cell>
          <cell r="L705" t="str">
            <v>DEZ</v>
          </cell>
          <cell r="M705">
            <v>2016</v>
          </cell>
          <cell r="N705" t="str">
            <v>-</v>
          </cell>
          <cell r="O705" t="str">
            <v>CONCLUÍDO</v>
          </cell>
          <cell r="P705">
            <v>4</v>
          </cell>
          <cell r="Q705">
            <v>23</v>
          </cell>
          <cell r="R705" t="str">
            <v>Olney</v>
          </cell>
          <cell r="S705" t="str">
            <v>REPROVADO</v>
          </cell>
          <cell r="T705">
            <v>42720</v>
          </cell>
          <cell r="U705" t="str">
            <v>DEZ</v>
          </cell>
          <cell r="V705">
            <v>2016</v>
          </cell>
          <cell r="W705" t="str">
            <v>CAMPOS</v>
          </cell>
          <cell r="X705" t="str">
            <v>NT-BR 010 R-1</v>
          </cell>
          <cell r="Y705" t="str">
            <v>MICRO</v>
          </cell>
          <cell r="Z705" t="str">
            <v>NÃO</v>
          </cell>
          <cell r="AA705" t="str">
            <v>BT - 3Ø</v>
          </cell>
          <cell r="AB705" t="str">
            <v>Residencial</v>
          </cell>
          <cell r="AC705" t="str">
            <v>ORDEM FINALIZADA</v>
          </cell>
          <cell r="AD705" t="str">
            <v>-21.755666</v>
          </cell>
          <cell r="AE705" t="str">
            <v>-41.335736</v>
          </cell>
          <cell r="AF705" t="str">
            <v>NÃO</v>
          </cell>
          <cell r="AH705" t="str">
            <v>AUTO</v>
          </cell>
          <cell r="AJ705">
            <v>42773</v>
          </cell>
          <cell r="AK705" t="str">
            <v>FEV</v>
          </cell>
          <cell r="AL705">
            <v>2017</v>
          </cell>
          <cell r="AM705" t="str">
            <v>Antonio C Pinto</v>
          </cell>
          <cell r="AQ705">
            <v>2</v>
          </cell>
          <cell r="AR705" t="str">
            <v/>
          </cell>
          <cell r="AS705">
            <v>83</v>
          </cell>
          <cell r="AT705" t="str">
            <v>Diagrama/Projeto</v>
          </cell>
          <cell r="AU705" t="str">
            <v>MOB04</v>
          </cell>
          <cell r="AV705" t="str">
            <v>C357392</v>
          </cell>
          <cell r="AW705">
            <v>150</v>
          </cell>
          <cell r="AX705" t="str">
            <v>3# BT SDE</v>
          </cell>
          <cell r="AY705">
            <v>1.1000000000000001E-3</v>
          </cell>
          <cell r="BA705" t="str">
            <v>3# CA 336,4 MCM (CA 1/0 AWG)</v>
          </cell>
          <cell r="BB705">
            <v>1.53</v>
          </cell>
        </row>
        <row r="706">
          <cell r="B706" t="str">
            <v>A018618667</v>
          </cell>
          <cell r="C706">
            <v>1277689</v>
          </cell>
          <cell r="D706" t="str">
            <v>PAULO JOSE BRANQUINHO</v>
          </cell>
          <cell r="E706">
            <v>15</v>
          </cell>
          <cell r="F706">
            <v>15</v>
          </cell>
          <cell r="G706">
            <v>42696</v>
          </cell>
          <cell r="H706" t="str">
            <v>NOV</v>
          </cell>
          <cell r="I706">
            <v>2016</v>
          </cell>
          <cell r="J706">
            <v>42716</v>
          </cell>
          <cell r="K706">
            <v>42716</v>
          </cell>
          <cell r="L706" t="str">
            <v>DEZ</v>
          </cell>
          <cell r="M706">
            <v>2016</v>
          </cell>
          <cell r="N706" t="str">
            <v>-</v>
          </cell>
          <cell r="O706" t="str">
            <v>CONCLUÍDO</v>
          </cell>
          <cell r="P706">
            <v>7</v>
          </cell>
          <cell r="Q706">
            <v>21</v>
          </cell>
          <cell r="R706" t="str">
            <v>Mariana</v>
          </cell>
          <cell r="S706" t="str">
            <v>APROVADO</v>
          </cell>
          <cell r="T706">
            <v>42723</v>
          </cell>
          <cell r="U706" t="str">
            <v>DEZ</v>
          </cell>
          <cell r="V706">
            <v>2016</v>
          </cell>
          <cell r="W706" t="str">
            <v>CAMPOS</v>
          </cell>
          <cell r="X706" t="str">
            <v>NT-BR 010 R-1</v>
          </cell>
          <cell r="Y706" t="str">
            <v>MICRO</v>
          </cell>
          <cell r="Z706" t="str">
            <v>NÃO</v>
          </cell>
          <cell r="AA706" t="str">
            <v>BT - 3Ø</v>
          </cell>
          <cell r="AB706" t="str">
            <v>Comercial</v>
          </cell>
          <cell r="AC706" t="str">
            <v>ORDEM FINALIZADA</v>
          </cell>
          <cell r="AD706" t="str">
            <v>-21.132750</v>
          </cell>
          <cell r="AE706" t="str">
            <v>-41.669266</v>
          </cell>
          <cell r="AF706" t="str">
            <v>SIM</v>
          </cell>
          <cell r="AG706">
            <v>42737</v>
          </cell>
          <cell r="AH706" t="str">
            <v>AUTO</v>
          </cell>
          <cell r="AJ706">
            <v>42740</v>
          </cell>
          <cell r="AK706" t="str">
            <v>JAN</v>
          </cell>
          <cell r="AL706">
            <v>2017</v>
          </cell>
          <cell r="AM706" t="str">
            <v>Antonio C Pinto</v>
          </cell>
          <cell r="AQ706">
            <v>2</v>
          </cell>
          <cell r="AR706" t="str">
            <v/>
          </cell>
          <cell r="AS706">
            <v>44</v>
          </cell>
          <cell r="AU706" t="str">
            <v>BOJ01</v>
          </cell>
          <cell r="AV706" t="str">
            <v>IT47360</v>
          </cell>
          <cell r="AW706">
            <v>150</v>
          </cell>
          <cell r="AX706" t="str">
            <v>3# CA 2 AWG (CA 2 AWG)</v>
          </cell>
          <cell r="AY706">
            <v>0.72099999999999997</v>
          </cell>
          <cell r="BA706" t="str">
            <v>3# CA 2 AWG (CA 2 AWG)</v>
          </cell>
          <cell r="BB706">
            <v>6.2757627343942026</v>
          </cell>
        </row>
        <row r="707">
          <cell r="B707" t="str">
            <v>A018769509</v>
          </cell>
          <cell r="C707">
            <v>3815856</v>
          </cell>
          <cell r="D707" t="str">
            <v>MICHELE LAUREANTI</v>
          </cell>
          <cell r="E707">
            <v>4</v>
          </cell>
          <cell r="F707" t="str">
            <v>0</v>
          </cell>
          <cell r="G707">
            <v>42713</v>
          </cell>
          <cell r="H707" t="str">
            <v>DEZ</v>
          </cell>
          <cell r="I707">
            <v>2016</v>
          </cell>
          <cell r="J707">
            <v>42716</v>
          </cell>
          <cell r="K707">
            <v>42716</v>
          </cell>
          <cell r="L707" t="str">
            <v>DEZ</v>
          </cell>
          <cell r="M707">
            <v>2016</v>
          </cell>
          <cell r="N707" t="str">
            <v>-</v>
          </cell>
          <cell r="O707" t="str">
            <v>CONCLUÍDO</v>
          </cell>
          <cell r="P707">
            <v>15</v>
          </cell>
          <cell r="Q707">
            <v>30</v>
          </cell>
          <cell r="R707" t="str">
            <v>Mariana</v>
          </cell>
          <cell r="S707" t="str">
            <v>REPROVADO</v>
          </cell>
          <cell r="T707">
            <v>42731</v>
          </cell>
          <cell r="U707" t="str">
            <v>DEZ</v>
          </cell>
          <cell r="V707">
            <v>2016</v>
          </cell>
          <cell r="W707" t="str">
            <v>ANGRA</v>
          </cell>
          <cell r="X707" t="str">
            <v>NT-BR 010 R-1</v>
          </cell>
          <cell r="Y707" t="str">
            <v>MICRO</v>
          </cell>
          <cell r="Z707" t="str">
            <v>NÃO</v>
          </cell>
          <cell r="AA707" t="str">
            <v>BT - 3Ø</v>
          </cell>
          <cell r="AB707" t="str">
            <v>Residencial</v>
          </cell>
          <cell r="AC707" t="str">
            <v>ORDEM FINALIZADA</v>
          </cell>
          <cell r="AD707" t="str">
            <v>-23.025565</v>
          </cell>
          <cell r="AE707" t="str">
            <v>-44.517569</v>
          </cell>
          <cell r="AF707" t="str">
            <v>NÃO</v>
          </cell>
          <cell r="AH707" t="str">
            <v>AUTO</v>
          </cell>
          <cell r="AJ707">
            <v>42810</v>
          </cell>
          <cell r="AK707" t="str">
            <v>MAR</v>
          </cell>
          <cell r="AL707">
            <v>2017</v>
          </cell>
          <cell r="AM707" t="str">
            <v>Neo Solar</v>
          </cell>
          <cell r="AQ707">
            <v>1</v>
          </cell>
          <cell r="AR707" t="str">
            <v/>
          </cell>
          <cell r="AS707">
            <v>97</v>
          </cell>
          <cell r="AT707" t="str">
            <v>ART + Coordenadas Geográficas/PS</v>
          </cell>
          <cell r="AU707" t="str">
            <v>V.RESID.</v>
          </cell>
          <cell r="AV707" t="str">
            <v>AN77925</v>
          </cell>
          <cell r="AW707">
            <v>150</v>
          </cell>
          <cell r="AX707" t="str">
            <v>3# PR 1kV 3x95(50)mm²AL</v>
          </cell>
          <cell r="AY707">
            <v>0.52800000000000002</v>
          </cell>
          <cell r="BA707" t="str">
            <v>3# CA 4/0 AWG</v>
          </cell>
          <cell r="BB707">
            <v>5.5756473405869516</v>
          </cell>
        </row>
        <row r="708">
          <cell r="B708" t="str">
            <v>A018675813</v>
          </cell>
          <cell r="C708">
            <v>6608309</v>
          </cell>
          <cell r="D708" t="str">
            <v>JUAREZ SANTOS DINIZ</v>
          </cell>
          <cell r="E708">
            <v>4.5999999999999996</v>
          </cell>
          <cell r="F708">
            <v>4.5999999999999996</v>
          </cell>
          <cell r="G708">
            <v>42703</v>
          </cell>
          <cell r="H708" t="str">
            <v>NOV</v>
          </cell>
          <cell r="I708">
            <v>2016</v>
          </cell>
          <cell r="J708">
            <v>42718</v>
          </cell>
          <cell r="K708">
            <v>42718</v>
          </cell>
          <cell r="L708" t="str">
            <v>DEZ</v>
          </cell>
          <cell r="M708">
            <v>2016</v>
          </cell>
          <cell r="N708" t="str">
            <v>-</v>
          </cell>
          <cell r="O708" t="str">
            <v>CONCLUÍDO</v>
          </cell>
          <cell r="P708">
            <v>0</v>
          </cell>
          <cell r="Q708">
            <v>12</v>
          </cell>
          <cell r="R708" t="str">
            <v>Mariana</v>
          </cell>
          <cell r="S708" t="str">
            <v>APROVADO</v>
          </cell>
          <cell r="T708">
            <v>42718</v>
          </cell>
          <cell r="U708" t="str">
            <v>DEZ</v>
          </cell>
          <cell r="V708">
            <v>2016</v>
          </cell>
          <cell r="W708" t="str">
            <v>NITERÓI</v>
          </cell>
          <cell r="X708" t="str">
            <v>NT-BR 010 R-1</v>
          </cell>
          <cell r="Y708" t="str">
            <v>MICRO</v>
          </cell>
          <cell r="Z708" t="str">
            <v>NÃO</v>
          </cell>
          <cell r="AA708" t="str">
            <v>BT - 3Ø</v>
          </cell>
          <cell r="AB708" t="str">
            <v>Residencial</v>
          </cell>
          <cell r="AC708" t="str">
            <v>ORDEM FINALIZADA</v>
          </cell>
          <cell r="AD708" t="str">
            <v>-22.883800</v>
          </cell>
          <cell r="AE708" t="str">
            <v>-43.089300</v>
          </cell>
          <cell r="AF708" t="str">
            <v>SIM</v>
          </cell>
          <cell r="AG708">
            <v>42732</v>
          </cell>
          <cell r="AH708" t="str">
            <v>AUTO</v>
          </cell>
          <cell r="AJ708">
            <v>42733</v>
          </cell>
          <cell r="AK708" t="str">
            <v>DEZ</v>
          </cell>
          <cell r="AL708">
            <v>2016</v>
          </cell>
          <cell r="AM708" t="str">
            <v>Márcio J Casici</v>
          </cell>
          <cell r="AQ708">
            <v>2</v>
          </cell>
          <cell r="AR708" t="str">
            <v/>
          </cell>
          <cell r="AS708">
            <v>30</v>
          </cell>
          <cell r="AU708" t="str">
            <v>SPT01</v>
          </cell>
          <cell r="AV708" t="str">
            <v>NI32163</v>
          </cell>
          <cell r="AW708">
            <v>113</v>
          </cell>
          <cell r="AX708" t="str">
            <v>3# CU 35 mm² (CU 16-1 FIO)</v>
          </cell>
          <cell r="AY708">
            <v>0.50900000000000001</v>
          </cell>
          <cell r="BA708" t="str">
            <v>3# CA 2 AWG</v>
          </cell>
          <cell r="BB708">
            <v>3.8271993276613721</v>
          </cell>
        </row>
        <row r="709">
          <cell r="B709" t="str">
            <v>A018802787</v>
          </cell>
          <cell r="C709">
            <v>3889968</v>
          </cell>
          <cell r="D709" t="str">
            <v>PAULO TADEU SIDRONIO NASCIMENTO</v>
          </cell>
          <cell r="E709">
            <v>3</v>
          </cell>
          <cell r="F709" t="str">
            <v>0</v>
          </cell>
          <cell r="G709">
            <v>42718</v>
          </cell>
          <cell r="H709" t="str">
            <v>DEZ</v>
          </cell>
          <cell r="I709">
            <v>2016</v>
          </cell>
          <cell r="J709">
            <v>42719</v>
          </cell>
          <cell r="K709">
            <v>42719</v>
          </cell>
          <cell r="L709" t="str">
            <v>DEZ</v>
          </cell>
          <cell r="M709">
            <v>2016</v>
          </cell>
          <cell r="N709" t="str">
            <v>-</v>
          </cell>
          <cell r="O709" t="str">
            <v>CONCLUÍDO</v>
          </cell>
          <cell r="P709">
            <v>16</v>
          </cell>
          <cell r="Q709">
            <v>21</v>
          </cell>
          <cell r="R709" t="str">
            <v>Olney</v>
          </cell>
          <cell r="S709" t="str">
            <v>REPROVADO</v>
          </cell>
          <cell r="T709">
            <v>42735</v>
          </cell>
          <cell r="U709" t="str">
            <v>DEZ</v>
          </cell>
          <cell r="V709">
            <v>2016</v>
          </cell>
          <cell r="W709" t="str">
            <v>SÃO GONÇALO</v>
          </cell>
          <cell r="X709" t="str">
            <v>NT-BR 010 R-1</v>
          </cell>
          <cell r="Y709" t="str">
            <v>MICRO</v>
          </cell>
          <cell r="Z709" t="str">
            <v>NÃO</v>
          </cell>
          <cell r="AA709" t="str">
            <v>BT - 2Ø</v>
          </cell>
          <cell r="AB709" t="str">
            <v>Residencial</v>
          </cell>
          <cell r="AC709" t="str">
            <v>ORDEM FINALIZADA</v>
          </cell>
          <cell r="AD709" t="str">
            <v>-22.817552</v>
          </cell>
          <cell r="AE709" t="str">
            <v>-43.026187</v>
          </cell>
          <cell r="AF709" t="str">
            <v>NÃO</v>
          </cell>
          <cell r="AH709" t="str">
            <v>AUTO</v>
          </cell>
          <cell r="AJ709">
            <v>42789</v>
          </cell>
          <cell r="AK709" t="str">
            <v>FEV</v>
          </cell>
          <cell r="AL709">
            <v>2017</v>
          </cell>
          <cell r="AM709" t="str">
            <v>Solos Energia Solar</v>
          </cell>
          <cell r="AQ709">
            <v>1</v>
          </cell>
          <cell r="AR709" t="str">
            <v/>
          </cell>
          <cell r="AS709">
            <v>71</v>
          </cell>
          <cell r="AT709" t="str">
            <v>ART + Formulário de SA</v>
          </cell>
          <cell r="AU709" t="str">
            <v>GAB12</v>
          </cell>
          <cell r="AV709" t="str">
            <v>S221201</v>
          </cell>
          <cell r="AW709">
            <v>30</v>
          </cell>
          <cell r="AX709" t="str">
            <v>3# PR 1kV 3x50(50)mm²AL</v>
          </cell>
          <cell r="AY709">
            <v>0.1051</v>
          </cell>
          <cell r="BA709" t="str">
            <v>3# COMP 185</v>
          </cell>
          <cell r="BB709">
            <v>5.5223963625090704</v>
          </cell>
        </row>
        <row r="710">
          <cell r="B710">
            <v>13153013</v>
          </cell>
          <cell r="C710">
            <v>5740281</v>
          </cell>
          <cell r="D710" t="str">
            <v>ALESSANDRO PONTES OLIVEIRA</v>
          </cell>
          <cell r="E710">
            <v>6</v>
          </cell>
          <cell r="F710">
            <v>6</v>
          </cell>
          <cell r="G710">
            <v>42690</v>
          </cell>
          <cell r="H710" t="str">
            <v>NOV</v>
          </cell>
          <cell r="I710">
            <v>2016</v>
          </cell>
          <cell r="J710">
            <v>42720</v>
          </cell>
          <cell r="K710">
            <v>42719</v>
          </cell>
          <cell r="L710" t="str">
            <v>DEZ</v>
          </cell>
          <cell r="M710">
            <v>2016</v>
          </cell>
          <cell r="N710" t="str">
            <v>-</v>
          </cell>
          <cell r="O710" t="str">
            <v>VISTORIA</v>
          </cell>
          <cell r="P710">
            <v>1</v>
          </cell>
          <cell r="Q710">
            <v>21</v>
          </cell>
          <cell r="R710" t="str">
            <v>Olney</v>
          </cell>
          <cell r="S710" t="str">
            <v>APROVADO</v>
          </cell>
          <cell r="T710">
            <v>42720</v>
          </cell>
          <cell r="U710" t="str">
            <v>DEZ</v>
          </cell>
          <cell r="V710">
            <v>2016</v>
          </cell>
          <cell r="W710" t="str">
            <v>ANGRA</v>
          </cell>
          <cell r="X710" t="str">
            <v>NT-BR 010 R-1</v>
          </cell>
          <cell r="Y710" t="str">
            <v>MICRO</v>
          </cell>
          <cell r="Z710" t="str">
            <v>NÃO</v>
          </cell>
          <cell r="AA710" t="str">
            <v>MT</v>
          </cell>
          <cell r="AB710" t="str">
            <v>Residencial</v>
          </cell>
          <cell r="AC710" t="str">
            <v>ORDEM EM EXECUÇÃO</v>
          </cell>
          <cell r="AD710" t="str">
            <v>-23.015894</v>
          </cell>
          <cell r="AE710" t="str">
            <v>-44.278287</v>
          </cell>
          <cell r="AF710" t="str">
            <v>NÃO</v>
          </cell>
          <cell r="AG710" t="str">
            <v/>
          </cell>
          <cell r="AH710" t="str">
            <v>AUTO</v>
          </cell>
          <cell r="AK710" t="str">
            <v>-</v>
          </cell>
          <cell r="AL710" t="str">
            <v>-</v>
          </cell>
          <cell r="AM710" t="str">
            <v>K2 engenharia</v>
          </cell>
          <cell r="AQ710">
            <v>2</v>
          </cell>
          <cell r="AR710" t="str">
            <v>CANC VISTORIA</v>
          </cell>
          <cell r="AS710" t="str">
            <v>-</v>
          </cell>
          <cell r="AU710" t="str">
            <v>ANG08</v>
          </cell>
          <cell r="AV710" t="str">
            <v>UF00091</v>
          </cell>
          <cell r="AW710">
            <v>75</v>
          </cell>
          <cell r="AX710">
            <v>0</v>
          </cell>
          <cell r="AY710">
            <v>0</v>
          </cell>
          <cell r="BA710" t="str">
            <v>3# COMP 336,4 (CORD-ACO 9.5 mm)</v>
          </cell>
          <cell r="BB710">
            <v>2.4</v>
          </cell>
        </row>
        <row r="711">
          <cell r="B711" t="str">
            <v>A018709352</v>
          </cell>
          <cell r="C711">
            <v>6540411</v>
          </cell>
          <cell r="D711" t="str">
            <v>FRANCISCO CARLOS DOS SANTOS ANDRADE</v>
          </cell>
          <cell r="E711">
            <v>5.2</v>
          </cell>
          <cell r="F711">
            <v>5.2</v>
          </cell>
          <cell r="G711">
            <v>42706</v>
          </cell>
          <cell r="H711" t="str">
            <v>DEZ</v>
          </cell>
          <cell r="I711">
            <v>2016</v>
          </cell>
          <cell r="J711">
            <v>42719</v>
          </cell>
          <cell r="K711">
            <v>42719</v>
          </cell>
          <cell r="L711" t="str">
            <v>DEZ</v>
          </cell>
          <cell r="M711">
            <v>2016</v>
          </cell>
          <cell r="N711" t="str">
            <v>-</v>
          </cell>
          <cell r="O711" t="str">
            <v>CONCLUÍDO</v>
          </cell>
          <cell r="P711">
            <v>4</v>
          </cell>
          <cell r="Q711">
            <v>13</v>
          </cell>
          <cell r="R711" t="str">
            <v>Mariana</v>
          </cell>
          <cell r="S711" t="str">
            <v>APROVADO</v>
          </cell>
          <cell r="T711">
            <v>42723</v>
          </cell>
          <cell r="U711" t="str">
            <v>DEZ</v>
          </cell>
          <cell r="V711">
            <v>2016</v>
          </cell>
          <cell r="W711" t="str">
            <v>CABO FRIO</v>
          </cell>
          <cell r="X711" t="str">
            <v>NT-BR 010 R-1</v>
          </cell>
          <cell r="Y711" t="str">
            <v>MICRO</v>
          </cell>
          <cell r="Z711" t="str">
            <v>NÃO</v>
          </cell>
          <cell r="AA711" t="str">
            <v>BT - 2Ø</v>
          </cell>
          <cell r="AB711" t="str">
            <v>Residencial</v>
          </cell>
          <cell r="AC711" t="str">
            <v>ORDEM FINALIZADA</v>
          </cell>
          <cell r="AD711" t="str">
            <v>-22.930267</v>
          </cell>
          <cell r="AE711" t="str">
            <v>-42.510283</v>
          </cell>
          <cell r="AF711" t="str">
            <v>SIM</v>
          </cell>
          <cell r="AG711">
            <v>42727</v>
          </cell>
          <cell r="AH711" t="str">
            <v>AUTO REM</v>
          </cell>
          <cell r="AI711" t="str">
            <v>373314 - 100%</v>
          </cell>
          <cell r="AJ711">
            <v>42731</v>
          </cell>
          <cell r="AK711" t="str">
            <v>DEZ</v>
          </cell>
          <cell r="AL711">
            <v>2016</v>
          </cell>
          <cell r="AM711" t="str">
            <v>Enel Soluções</v>
          </cell>
          <cell r="AQ711">
            <v>2</v>
          </cell>
          <cell r="AR711" t="str">
            <v/>
          </cell>
          <cell r="AS711">
            <v>25</v>
          </cell>
          <cell r="AU711" t="str">
            <v>BAX07</v>
          </cell>
          <cell r="AV711" t="str">
            <v>AR47497</v>
          </cell>
          <cell r="AW711">
            <v>45</v>
          </cell>
          <cell r="AX711" t="str">
            <v>3# PR 1kV 3x50(50)mm²AL</v>
          </cell>
          <cell r="AY711">
            <v>0.249</v>
          </cell>
          <cell r="BA711" t="str">
            <v>3# CA 336,4 MCM</v>
          </cell>
          <cell r="BB711">
            <v>17.804476790147717</v>
          </cell>
        </row>
        <row r="712">
          <cell r="B712" t="str">
            <v>A018792796</v>
          </cell>
          <cell r="C712">
            <v>1967425</v>
          </cell>
          <cell r="D712" t="str">
            <v>ALEXANDRE PAIXAO WAGNER</v>
          </cell>
          <cell r="E712">
            <v>4.2</v>
          </cell>
          <cell r="F712">
            <v>4.2</v>
          </cell>
          <cell r="G712">
            <v>42717</v>
          </cell>
          <cell r="H712" t="str">
            <v>DEZ</v>
          </cell>
          <cell r="I712">
            <v>2016</v>
          </cell>
          <cell r="J712">
            <v>42719</v>
          </cell>
          <cell r="K712">
            <v>42719</v>
          </cell>
          <cell r="L712" t="str">
            <v>DEZ</v>
          </cell>
          <cell r="M712">
            <v>2016</v>
          </cell>
          <cell r="N712" t="str">
            <v>-</v>
          </cell>
          <cell r="O712" t="str">
            <v>CONCLUÍDO</v>
          </cell>
          <cell r="P712">
            <v>13</v>
          </cell>
          <cell r="Q712">
            <v>13</v>
          </cell>
          <cell r="R712" t="str">
            <v>Mariana</v>
          </cell>
          <cell r="S712" t="str">
            <v>APROVADO</v>
          </cell>
          <cell r="T712">
            <v>42732</v>
          </cell>
          <cell r="U712" t="str">
            <v>DEZ</v>
          </cell>
          <cell r="V712">
            <v>2016</v>
          </cell>
          <cell r="W712" t="str">
            <v>NITERÓI</v>
          </cell>
          <cell r="X712" t="str">
            <v>NT-BR 010 R-1</v>
          </cell>
          <cell r="Y712" t="str">
            <v>MICRO</v>
          </cell>
          <cell r="Z712" t="str">
            <v>NÃO</v>
          </cell>
          <cell r="AA712" t="str">
            <v>BT - 3Ø</v>
          </cell>
          <cell r="AB712" t="str">
            <v>Residencial</v>
          </cell>
          <cell r="AC712" t="str">
            <v>ORDEM FINALIZADA</v>
          </cell>
          <cell r="AD712" t="str">
            <v>-22.893160</v>
          </cell>
          <cell r="AE712" t="str">
            <v>-43.030417</v>
          </cell>
          <cell r="AF712" t="str">
            <v>SIM</v>
          </cell>
          <cell r="AG712">
            <v>42754</v>
          </cell>
          <cell r="AH712" t="str">
            <v>AUTO</v>
          </cell>
          <cell r="AJ712">
            <v>42758</v>
          </cell>
          <cell r="AK712" t="str">
            <v>JAN</v>
          </cell>
          <cell r="AL712">
            <v>2017</v>
          </cell>
          <cell r="AM712" t="str">
            <v>Solar Grid</v>
          </cell>
          <cell r="AQ712">
            <v>1</v>
          </cell>
          <cell r="AR712" t="str">
            <v/>
          </cell>
          <cell r="AS712">
            <v>41</v>
          </cell>
          <cell r="AU712" t="str">
            <v>ZSL01</v>
          </cell>
          <cell r="AV712" t="str">
            <v>NI32174</v>
          </cell>
          <cell r="AW712">
            <v>45</v>
          </cell>
          <cell r="AX712" t="str">
            <v>3# CA 1/0 AWG (CA 2 AWG)</v>
          </cell>
          <cell r="AY712">
            <v>0.28799999999999998</v>
          </cell>
          <cell r="BA712" t="str">
            <v>3# CA 2 AWG</v>
          </cell>
          <cell r="BB712">
            <v>9.0030962383457762</v>
          </cell>
        </row>
        <row r="713">
          <cell r="B713" t="str">
            <v>A018807044</v>
          </cell>
          <cell r="C713">
            <v>3364117</v>
          </cell>
          <cell r="D713" t="str">
            <v>JORGE FERNANDES VILLAS BOAS</v>
          </cell>
          <cell r="E713">
            <v>4.2</v>
          </cell>
          <cell r="F713" t="str">
            <v>0</v>
          </cell>
          <cell r="G713">
            <v>42718</v>
          </cell>
          <cell r="H713" t="str">
            <v>DEZ</v>
          </cell>
          <cell r="I713">
            <v>2016</v>
          </cell>
          <cell r="J713">
            <v>42719</v>
          </cell>
          <cell r="K713">
            <v>42719</v>
          </cell>
          <cell r="L713" t="str">
            <v>DEZ</v>
          </cell>
          <cell r="M713">
            <v>2016</v>
          </cell>
          <cell r="N713" t="str">
            <v>-</v>
          </cell>
          <cell r="O713" t="str">
            <v>VISTORIA</v>
          </cell>
          <cell r="P713">
            <v>14</v>
          </cell>
          <cell r="Q713">
            <v>28</v>
          </cell>
          <cell r="R713" t="str">
            <v>Mariana</v>
          </cell>
          <cell r="S713" t="str">
            <v>REPROVADO</v>
          </cell>
          <cell r="T713">
            <v>42733</v>
          </cell>
          <cell r="U713" t="str">
            <v>DEZ</v>
          </cell>
          <cell r="V713">
            <v>2016</v>
          </cell>
          <cell r="W713" t="str">
            <v>MAGÉ</v>
          </cell>
          <cell r="X713" t="str">
            <v>NT-BR 010 R-1</v>
          </cell>
          <cell r="Y713" t="str">
            <v>MICRO</v>
          </cell>
          <cell r="Z713" t="str">
            <v>NÃO</v>
          </cell>
          <cell r="AA713" t="str">
            <v>BT - 3Ø</v>
          </cell>
          <cell r="AB713" t="str">
            <v>Residencial</v>
          </cell>
          <cell r="AC713" t="str">
            <v>ORDEM SUSPENSA</v>
          </cell>
          <cell r="AD713" t="str">
            <v>-22.658762</v>
          </cell>
          <cell r="AE713" t="str">
            <v>-42.987140</v>
          </cell>
          <cell r="AF713" t="str">
            <v>NÃO</v>
          </cell>
          <cell r="AH713" t="str">
            <v>AUTO</v>
          </cell>
          <cell r="AK713" t="str">
            <v>-</v>
          </cell>
          <cell r="AL713" t="str">
            <v>-</v>
          </cell>
          <cell r="AM713" t="str">
            <v>Seltec Soluções Energéticas e Tecnológicas</v>
          </cell>
          <cell r="AQ713">
            <v>1</v>
          </cell>
          <cell r="AR713" t="str">
            <v/>
          </cell>
          <cell r="AS713" t="str">
            <v>-</v>
          </cell>
          <cell r="AT713" t="str">
            <v>ART + Representante Legal + Coordenadas Geográficas/PS</v>
          </cell>
          <cell r="AU713" t="str">
            <v>AVI06</v>
          </cell>
          <cell r="AV713" t="str">
            <v>MG81776</v>
          </cell>
          <cell r="AW713">
            <v>45</v>
          </cell>
          <cell r="AX713" t="str">
            <v>3# PR 1kV 3x50(50)mm²AL</v>
          </cell>
          <cell r="AY713">
            <v>0.42199999999999999</v>
          </cell>
          <cell r="BA713" t="str">
            <v>3# CA 2 AWG</v>
          </cell>
          <cell r="BB713">
            <v>35.145400135184204</v>
          </cell>
        </row>
        <row r="714">
          <cell r="B714" t="str">
            <v>A018802673</v>
          </cell>
          <cell r="C714">
            <v>3605032</v>
          </cell>
          <cell r="D714" t="str">
            <v>CARLOS ROBERTO DE OLIVEIRA NASCIMENTO JU</v>
          </cell>
          <cell r="E714">
            <v>5</v>
          </cell>
          <cell r="F714" t="str">
            <v>0</v>
          </cell>
          <cell r="G714">
            <v>42718</v>
          </cell>
          <cell r="H714" t="str">
            <v>DEZ</v>
          </cell>
          <cell r="I714">
            <v>2016</v>
          </cell>
          <cell r="J714">
            <v>42719</v>
          </cell>
          <cell r="K714">
            <v>42719</v>
          </cell>
          <cell r="L714" t="str">
            <v>DEZ</v>
          </cell>
          <cell r="M714">
            <v>2016</v>
          </cell>
          <cell r="N714" t="str">
            <v>-</v>
          </cell>
          <cell r="O714" t="str">
            <v>VISTORIA</v>
          </cell>
          <cell r="P714">
            <v>14</v>
          </cell>
          <cell r="Q714">
            <v>29</v>
          </cell>
          <cell r="R714" t="str">
            <v>Olney</v>
          </cell>
          <cell r="S714" t="str">
            <v>REPROVADO</v>
          </cell>
          <cell r="T714">
            <v>42733</v>
          </cell>
          <cell r="U714" t="str">
            <v>DEZ</v>
          </cell>
          <cell r="V714">
            <v>2016</v>
          </cell>
          <cell r="W714" t="str">
            <v>CAMPOS</v>
          </cell>
          <cell r="X714" t="str">
            <v>NT-BR 010 R-1</v>
          </cell>
          <cell r="Y714" t="str">
            <v>MICRO</v>
          </cell>
          <cell r="Z714" t="str">
            <v>NÃO</v>
          </cell>
          <cell r="AA714" t="str">
            <v>BT - 3Ø</v>
          </cell>
          <cell r="AB714" t="str">
            <v>Residencial</v>
          </cell>
          <cell r="AC714" t="str">
            <v>ORDEM SUSPENSA</v>
          </cell>
          <cell r="AD714" t="str">
            <v>-21.776163</v>
          </cell>
          <cell r="AE714" t="str">
            <v>-41.294897</v>
          </cell>
          <cell r="AF714" t="str">
            <v>NÃO</v>
          </cell>
          <cell r="AH714" t="str">
            <v>AUTO</v>
          </cell>
          <cell r="AK714" t="str">
            <v>-</v>
          </cell>
          <cell r="AL714" t="str">
            <v>-</v>
          </cell>
          <cell r="AM714" t="str">
            <v>Solos Energia Solar</v>
          </cell>
          <cell r="AO714" t="str">
            <v>Canadial Solar - CS6X-320P</v>
          </cell>
          <cell r="AP714" t="str">
            <v>ABB - PVI-5000-TL-OUTD-S</v>
          </cell>
          <cell r="AQ714">
            <v>1</v>
          </cell>
          <cell r="AR714" t="str">
            <v/>
          </cell>
          <cell r="AS714" t="str">
            <v>-</v>
          </cell>
          <cell r="AT714" t="str">
            <v>ART + Formulário de SA + Diagrama/Projeto + Coordenadas Geográficas/PS</v>
          </cell>
          <cell r="AU714" t="str">
            <v>DIC06</v>
          </cell>
          <cell r="AV714" t="str">
            <v>CP13253</v>
          </cell>
          <cell r="AW714" t="str">
            <v/>
          </cell>
          <cell r="AX714" t="str">
            <v>PR 1kV 3x50(50)mm²AL</v>
          </cell>
          <cell r="AY714">
            <v>0.35</v>
          </cell>
          <cell r="BA714" t="str">
            <v>1# CAA 4 AWG</v>
          </cell>
          <cell r="BB714">
            <v>14.288194463521664</v>
          </cell>
        </row>
        <row r="715">
          <cell r="B715" t="str">
            <v>A018757009</v>
          </cell>
          <cell r="C715">
            <v>5814832</v>
          </cell>
          <cell r="D715" t="str">
            <v>VANESSA ALMEIDA DA SILVA</v>
          </cell>
          <cell r="E715">
            <v>5</v>
          </cell>
          <cell r="F715" t="str">
            <v>0</v>
          </cell>
          <cell r="G715">
            <v>42712</v>
          </cell>
          <cell r="H715" t="str">
            <v>DEZ</v>
          </cell>
          <cell r="I715">
            <v>2016</v>
          </cell>
          <cell r="J715">
            <v>42720</v>
          </cell>
          <cell r="K715">
            <v>42720</v>
          </cell>
          <cell r="L715" t="str">
            <v>DEZ</v>
          </cell>
          <cell r="M715">
            <v>2016</v>
          </cell>
          <cell r="N715" t="str">
            <v>-</v>
          </cell>
          <cell r="O715" t="str">
            <v>CONCLUÍDO</v>
          </cell>
          <cell r="P715">
            <v>14</v>
          </cell>
          <cell r="Q715">
            <v>15</v>
          </cell>
          <cell r="R715" t="str">
            <v>Mariana</v>
          </cell>
          <cell r="S715" t="str">
            <v>REPROVADO</v>
          </cell>
          <cell r="T715">
            <v>42734</v>
          </cell>
          <cell r="U715" t="str">
            <v>DEZ</v>
          </cell>
          <cell r="V715">
            <v>2016</v>
          </cell>
          <cell r="W715" t="str">
            <v>NITERÓI</v>
          </cell>
          <cell r="X715" t="str">
            <v>NT-BR 010 R-1</v>
          </cell>
          <cell r="Y715" t="str">
            <v>MICRO</v>
          </cell>
          <cell r="Z715" t="str">
            <v>NÃO</v>
          </cell>
          <cell r="AA715" t="str">
            <v>BT - 3Ø</v>
          </cell>
          <cell r="AB715" t="str">
            <v>Residencial</v>
          </cell>
          <cell r="AC715" t="str">
            <v>ORDEM FINALIZADA</v>
          </cell>
          <cell r="AD715" t="str">
            <v>-22.930400</v>
          </cell>
          <cell r="AE715" t="str">
            <v>-42.885225</v>
          </cell>
          <cell r="AF715" t="str">
            <v>NÃO</v>
          </cell>
          <cell r="AH715" t="str">
            <v>AUTO REM</v>
          </cell>
          <cell r="AI715" t="str">
            <v>6703833 - 100%</v>
          </cell>
          <cell r="AJ715">
            <v>42814</v>
          </cell>
          <cell r="AK715" t="str">
            <v>MAR</v>
          </cell>
          <cell r="AL715">
            <v>2017</v>
          </cell>
          <cell r="AM715" t="str">
            <v>Ynovar</v>
          </cell>
          <cell r="AO715" t="str">
            <v>Canadian Solar - CS6PX-315P</v>
          </cell>
          <cell r="AP715" t="str">
            <v>Fronius - Fronius Primo 5.0-1</v>
          </cell>
          <cell r="AQ715">
            <v>1</v>
          </cell>
          <cell r="AR715" t="str">
            <v/>
          </cell>
          <cell r="AS715">
            <v>102</v>
          </cell>
          <cell r="AT715" t="str">
            <v>ART + Formulário de SA + Lista de UCs - %</v>
          </cell>
          <cell r="AU715" t="str">
            <v>INO04</v>
          </cell>
          <cell r="AV715" t="str">
            <v>NI17580</v>
          </cell>
          <cell r="AW715">
            <v>45</v>
          </cell>
          <cell r="AX715" t="str">
            <v>3# PR 1KV 3X50(50)MM²ALCPEXT</v>
          </cell>
          <cell r="AY715">
            <v>0.2</v>
          </cell>
          <cell r="BA715" t="str">
            <v>3# CA 2 AWG</v>
          </cell>
          <cell r="BB715">
            <v>17.829999999999998</v>
          </cell>
        </row>
        <row r="716">
          <cell r="B716" t="str">
            <v>A018575848</v>
          </cell>
          <cell r="C716">
            <v>5130415</v>
          </cell>
          <cell r="D716" t="str">
            <v>W COMERCIO DE INFORMATICA LTDA  EPP</v>
          </cell>
          <cell r="E716">
            <v>3</v>
          </cell>
          <cell r="F716">
            <v>3</v>
          </cell>
          <cell r="G716">
            <v>42690</v>
          </cell>
          <cell r="H716" t="str">
            <v>NOV</v>
          </cell>
          <cell r="I716">
            <v>2016</v>
          </cell>
          <cell r="J716">
            <v>42720</v>
          </cell>
          <cell r="K716">
            <v>42720</v>
          </cell>
          <cell r="L716" t="str">
            <v>DEZ</v>
          </cell>
          <cell r="M716">
            <v>2016</v>
          </cell>
          <cell r="N716" t="str">
            <v>-</v>
          </cell>
          <cell r="O716" t="str">
            <v>CONCLUÍDO</v>
          </cell>
          <cell r="P716">
            <v>3</v>
          </cell>
          <cell r="Q716">
            <v>19</v>
          </cell>
          <cell r="R716" t="str">
            <v>Mariana</v>
          </cell>
          <cell r="S716" t="str">
            <v>APROVADO</v>
          </cell>
          <cell r="T716">
            <v>42723</v>
          </cell>
          <cell r="U716" t="str">
            <v>DEZ</v>
          </cell>
          <cell r="V716">
            <v>2016</v>
          </cell>
          <cell r="W716" t="str">
            <v>NITERÓI</v>
          </cell>
          <cell r="X716" t="str">
            <v>NT-BR 010 R-1</v>
          </cell>
          <cell r="Y716" t="str">
            <v>MICRO</v>
          </cell>
          <cell r="Z716" t="str">
            <v>NÃO</v>
          </cell>
          <cell r="AA716" t="str">
            <v>BT - 2Ø</v>
          </cell>
          <cell r="AB716" t="str">
            <v>Comercial</v>
          </cell>
          <cell r="AC716" t="str">
            <v>ORDEM FINALIZADA</v>
          </cell>
          <cell r="AD716" t="str">
            <v>-22.906314</v>
          </cell>
          <cell r="AE716" t="str">
            <v>-43.052289</v>
          </cell>
          <cell r="AF716" t="str">
            <v>SIM</v>
          </cell>
          <cell r="AG716">
            <v>42733</v>
          </cell>
          <cell r="AH716" t="str">
            <v>AUTO</v>
          </cell>
          <cell r="AJ716">
            <v>42734</v>
          </cell>
          <cell r="AK716" t="str">
            <v>DEZ</v>
          </cell>
          <cell r="AL716">
            <v>2016</v>
          </cell>
          <cell r="AM716" t="str">
            <v>Alexandre Souza</v>
          </cell>
          <cell r="AQ716">
            <v>4</v>
          </cell>
          <cell r="AR716" t="str">
            <v/>
          </cell>
          <cell r="AS716">
            <v>44</v>
          </cell>
          <cell r="AU716" t="str">
            <v>ZSL03</v>
          </cell>
          <cell r="AV716" t="str">
            <v>NI32488</v>
          </cell>
          <cell r="AW716">
            <v>75</v>
          </cell>
          <cell r="AX716" t="str">
            <v>PR 1kV 3x95(50)mm²AL</v>
          </cell>
          <cell r="AY716">
            <v>0.13900000000000001</v>
          </cell>
          <cell r="BA716" t="str">
            <v>3# CA 2 AWG</v>
          </cell>
          <cell r="BB716">
            <v>5.0698857469533225</v>
          </cell>
        </row>
        <row r="717">
          <cell r="B717" t="str">
            <v>A018841776</v>
          </cell>
          <cell r="C717">
            <v>2335400</v>
          </cell>
          <cell r="D717" t="str">
            <v>CID DE CARVALHO GARCIA</v>
          </cell>
          <cell r="E717">
            <v>6</v>
          </cell>
          <cell r="F717">
            <v>6</v>
          </cell>
          <cell r="G717">
            <v>42723</v>
          </cell>
          <cell r="H717" t="str">
            <v>DEZ</v>
          </cell>
          <cell r="I717">
            <v>2016</v>
          </cell>
          <cell r="J717">
            <v>42723</v>
          </cell>
          <cell r="K717">
            <v>42723</v>
          </cell>
          <cell r="L717" t="str">
            <v>DEZ</v>
          </cell>
          <cell r="M717">
            <v>2016</v>
          </cell>
          <cell r="N717" t="str">
            <v>-</v>
          </cell>
          <cell r="O717" t="str">
            <v>CONCLUÍDO</v>
          </cell>
          <cell r="P717">
            <v>14</v>
          </cell>
          <cell r="Q717">
            <v>14</v>
          </cell>
          <cell r="R717" t="str">
            <v>Mariana</v>
          </cell>
          <cell r="S717" t="str">
            <v>APROVADO</v>
          </cell>
          <cell r="T717">
            <v>42737</v>
          </cell>
          <cell r="U717" t="str">
            <v>JAN</v>
          </cell>
          <cell r="V717">
            <v>2017</v>
          </cell>
          <cell r="W717" t="str">
            <v>ANGRA</v>
          </cell>
          <cell r="X717" t="str">
            <v>NT-BR 010 R-1</v>
          </cell>
          <cell r="Y717" t="str">
            <v>MICRO</v>
          </cell>
          <cell r="Z717" t="str">
            <v>NÃO</v>
          </cell>
          <cell r="AA717" t="str">
            <v>BT - 3Ø</v>
          </cell>
          <cell r="AB717" t="str">
            <v>Residencial</v>
          </cell>
          <cell r="AC717" t="str">
            <v>ORDEM FINALIZADA</v>
          </cell>
          <cell r="AD717" t="str">
            <v>-23.021167</v>
          </cell>
          <cell r="AE717" t="str">
            <v>-44.328961</v>
          </cell>
          <cell r="AF717" t="str">
            <v>SIM</v>
          </cell>
          <cell r="AG717">
            <v>42779</v>
          </cell>
          <cell r="AH717" t="str">
            <v>AUTO</v>
          </cell>
          <cell r="AJ717">
            <v>42780</v>
          </cell>
          <cell r="AK717" t="str">
            <v>FEV</v>
          </cell>
          <cell r="AL717">
            <v>2017</v>
          </cell>
          <cell r="AM717" t="str">
            <v>Edb Renováveis</v>
          </cell>
          <cell r="AQ717">
            <v>1</v>
          </cell>
          <cell r="AR717" t="str">
            <v/>
          </cell>
          <cell r="AS717">
            <v>57</v>
          </cell>
          <cell r="AU717" t="str">
            <v>ANG07</v>
          </cell>
          <cell r="AV717" t="str">
            <v>AN76130</v>
          </cell>
          <cell r="AW717">
            <v>75</v>
          </cell>
          <cell r="AX717" t="str">
            <v>3# PR 1kV 3x95(70)mm²AL</v>
          </cell>
          <cell r="AY717">
            <v>0.29399999999999998</v>
          </cell>
          <cell r="BA717" t="str">
            <v>3# COMP 336,4 (CORD-ACO 9.5 mm)</v>
          </cell>
          <cell r="BB717">
            <v>4.1500000000000004</v>
          </cell>
        </row>
        <row r="718">
          <cell r="B718">
            <v>13151758</v>
          </cell>
          <cell r="C718">
            <v>6409268</v>
          </cell>
          <cell r="D718" t="str">
            <v>HCCM EMPREENDIMENTOS IMOBILIARIOS LTDA</v>
          </cell>
          <cell r="E718">
            <v>398</v>
          </cell>
          <cell r="F718">
            <v>398</v>
          </cell>
          <cell r="G718">
            <v>42653</v>
          </cell>
          <cell r="H718" t="str">
            <v>OUT</v>
          </cell>
          <cell r="I718">
            <v>2016</v>
          </cell>
          <cell r="J718">
            <v>42723</v>
          </cell>
          <cell r="K718">
            <v>42723</v>
          </cell>
          <cell r="L718" t="str">
            <v>DEZ</v>
          </cell>
          <cell r="M718">
            <v>2016</v>
          </cell>
          <cell r="N718" t="str">
            <v>-</v>
          </cell>
          <cell r="O718" t="str">
            <v>CONCLUÍDO</v>
          </cell>
          <cell r="P718">
            <v>35</v>
          </cell>
          <cell r="Q718">
            <v>80</v>
          </cell>
          <cell r="R718" t="str">
            <v>Olney</v>
          </cell>
          <cell r="S718" t="str">
            <v>APROVADO</v>
          </cell>
          <cell r="T718">
            <v>42758</v>
          </cell>
          <cell r="U718" t="str">
            <v>JAN</v>
          </cell>
          <cell r="V718">
            <v>2017</v>
          </cell>
          <cell r="W718" t="str">
            <v>CABO FRIO</v>
          </cell>
          <cell r="X718" t="str">
            <v>NT-BR 010 R-1</v>
          </cell>
          <cell r="Y718" t="str">
            <v>MINI</v>
          </cell>
          <cell r="Z718" t="str">
            <v>NÃO</v>
          </cell>
          <cell r="AA718" t="str">
            <v>MT</v>
          </cell>
          <cell r="AB718" t="str">
            <v>Industrial</v>
          </cell>
          <cell r="AC718" t="str">
            <v>ORDEM APTA A DESIGNAR</v>
          </cell>
          <cell r="AD718" t="str">
            <v>-22.838080</v>
          </cell>
          <cell r="AE718" t="str">
            <v>-42.152620</v>
          </cell>
          <cell r="AF718" t="str">
            <v>SIM</v>
          </cell>
          <cell r="AG718">
            <v>42803</v>
          </cell>
          <cell r="AH718" t="str">
            <v>AUTO</v>
          </cell>
          <cell r="AJ718">
            <v>42804</v>
          </cell>
          <cell r="AK718" t="str">
            <v>MAR</v>
          </cell>
          <cell r="AL718">
            <v>2017</v>
          </cell>
          <cell r="AM718" t="str">
            <v>Hélio Energias Renováveis</v>
          </cell>
          <cell r="AQ718">
            <v>3</v>
          </cell>
          <cell r="AR718" t="str">
            <v/>
          </cell>
          <cell r="AS718">
            <v>151</v>
          </cell>
          <cell r="AU718" t="str">
            <v>SPA02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BA718" t="str">
            <v>3# CA 4 AWG</v>
          </cell>
          <cell r="BB718">
            <v>15.563763975267214</v>
          </cell>
        </row>
        <row r="719">
          <cell r="B719" t="str">
            <v>A018719436</v>
          </cell>
          <cell r="C719">
            <v>6574442</v>
          </cell>
          <cell r="D719" t="str">
            <v>ANDRE LUIZ TORRES RIBAS</v>
          </cell>
          <cell r="E719">
            <v>2.5</v>
          </cell>
          <cell r="F719" t="str">
            <v>0</v>
          </cell>
          <cell r="G719">
            <v>42709</v>
          </cell>
          <cell r="H719" t="str">
            <v>DEZ</v>
          </cell>
          <cell r="I719">
            <v>2016</v>
          </cell>
          <cell r="J719">
            <v>42723</v>
          </cell>
          <cell r="K719">
            <v>42723</v>
          </cell>
          <cell r="L719" t="str">
            <v>DEZ</v>
          </cell>
          <cell r="M719">
            <v>2016</v>
          </cell>
          <cell r="N719" t="str">
            <v>-</v>
          </cell>
          <cell r="O719" t="str">
            <v>CONCLUÍDO</v>
          </cell>
          <cell r="P719">
            <v>7</v>
          </cell>
          <cell r="Q719">
            <v>17</v>
          </cell>
          <cell r="R719" t="str">
            <v>Mariana</v>
          </cell>
          <cell r="S719" t="str">
            <v>REPROVADO</v>
          </cell>
          <cell r="T719">
            <v>42730</v>
          </cell>
          <cell r="U719" t="str">
            <v>DEZ</v>
          </cell>
          <cell r="V719">
            <v>2016</v>
          </cell>
          <cell r="W719" t="str">
            <v>SÃO GONÇALO</v>
          </cell>
          <cell r="X719" t="str">
            <v>NT-BR 010 R-1</v>
          </cell>
          <cell r="Y719" t="str">
            <v>MICRO</v>
          </cell>
          <cell r="Z719" t="str">
            <v>NÃO</v>
          </cell>
          <cell r="AA719" t="str">
            <v>BT - 2Ø</v>
          </cell>
          <cell r="AB719" t="str">
            <v>Residencial</v>
          </cell>
          <cell r="AC719" t="str">
            <v>ORDEM FINALIZADA</v>
          </cell>
          <cell r="AD719" t="str">
            <v>-22.787714</v>
          </cell>
          <cell r="AE719" t="str">
            <v>-42.940625</v>
          </cell>
          <cell r="AF719" t="str">
            <v>NÃO</v>
          </cell>
          <cell r="AH719" t="str">
            <v>AUTO</v>
          </cell>
          <cell r="AJ719">
            <v>42780</v>
          </cell>
          <cell r="AK719" t="str">
            <v>FEV</v>
          </cell>
          <cell r="AL719">
            <v>2017</v>
          </cell>
          <cell r="AM719" t="str">
            <v>Projeflex</v>
          </cell>
          <cell r="AQ719">
            <v>2</v>
          </cell>
          <cell r="AR719" t="str">
            <v/>
          </cell>
          <cell r="AS719">
            <v>71</v>
          </cell>
          <cell r="AT719" t="str">
            <v>Formulário de SA</v>
          </cell>
          <cell r="AU719" t="str">
            <v>GXD05</v>
          </cell>
          <cell r="AV719" t="str">
            <v>S230732</v>
          </cell>
          <cell r="AW719">
            <v>30</v>
          </cell>
          <cell r="AX719" t="str">
            <v>3# PR 1kV 3x95(70)mm²AL</v>
          </cell>
          <cell r="AY719">
            <v>0.185</v>
          </cell>
          <cell r="BA719" t="str">
            <v>3# CA 2 AWG</v>
          </cell>
          <cell r="BB719">
            <v>21.102847280215499</v>
          </cell>
        </row>
        <row r="720">
          <cell r="B720" t="str">
            <v>A018698810</v>
          </cell>
          <cell r="C720">
            <v>1479272</v>
          </cell>
          <cell r="D720" t="str">
            <v>CLINER CORMECIO E SERVICOS LTDA ME</v>
          </cell>
          <cell r="E720">
            <v>2.5</v>
          </cell>
          <cell r="F720">
            <v>2.5</v>
          </cell>
          <cell r="G720">
            <v>42705</v>
          </cell>
          <cell r="H720" t="str">
            <v>DEZ</v>
          </cell>
          <cell r="I720">
            <v>2016</v>
          </cell>
          <cell r="J720">
            <v>42723</v>
          </cell>
          <cell r="K720">
            <v>42723</v>
          </cell>
          <cell r="L720" t="str">
            <v>DEZ</v>
          </cell>
          <cell r="M720">
            <v>2016</v>
          </cell>
          <cell r="N720" t="str">
            <v>-</v>
          </cell>
          <cell r="O720" t="str">
            <v>CONCLUÍDO</v>
          </cell>
          <cell r="P720">
            <v>8</v>
          </cell>
          <cell r="Q720">
            <v>17</v>
          </cell>
          <cell r="R720" t="str">
            <v>Mariana</v>
          </cell>
          <cell r="S720" t="str">
            <v>APROVADO</v>
          </cell>
          <cell r="T720">
            <v>42731</v>
          </cell>
          <cell r="U720" t="str">
            <v>DEZ</v>
          </cell>
          <cell r="V720">
            <v>2016</v>
          </cell>
          <cell r="W720" t="str">
            <v>SÃO GONÇALO</v>
          </cell>
          <cell r="X720" t="str">
            <v>NT-BR 010 R-1</v>
          </cell>
          <cell r="Y720" t="str">
            <v>MICRO</v>
          </cell>
          <cell r="Z720" t="str">
            <v>NÃO</v>
          </cell>
          <cell r="AA720" t="str">
            <v>BT - 3Ø</v>
          </cell>
          <cell r="AB720" t="str">
            <v>Comercial</v>
          </cell>
          <cell r="AC720" t="str">
            <v>ORDEM FINALIZADA</v>
          </cell>
          <cell r="AD720" t="str">
            <v>-22.790333</v>
          </cell>
          <cell r="AE720" t="str">
            <v>-43.005583</v>
          </cell>
          <cell r="AF720" t="str">
            <v>SIM</v>
          </cell>
          <cell r="AG720">
            <v>42779</v>
          </cell>
          <cell r="AH720" t="str">
            <v>AUTO</v>
          </cell>
          <cell r="AJ720">
            <v>42780</v>
          </cell>
          <cell r="AK720" t="str">
            <v>FEV</v>
          </cell>
          <cell r="AL720">
            <v>2017</v>
          </cell>
          <cell r="AM720" t="str">
            <v>Edb Renováveis</v>
          </cell>
          <cell r="AQ720">
            <v>2</v>
          </cell>
          <cell r="AR720" t="str">
            <v/>
          </cell>
          <cell r="AS720">
            <v>75</v>
          </cell>
          <cell r="AU720" t="str">
            <v>GXD08</v>
          </cell>
          <cell r="AV720" t="str">
            <v>S200585</v>
          </cell>
          <cell r="AW720">
            <v>45</v>
          </cell>
          <cell r="AX720" t="str">
            <v>3# PR 1kV 3x50(50)mm²AL</v>
          </cell>
          <cell r="AY720">
            <v>0.11899999999999999</v>
          </cell>
          <cell r="BA720" t="str">
            <v>3# CA 2 AWG</v>
          </cell>
          <cell r="BB720">
            <v>15.880570485398751</v>
          </cell>
        </row>
        <row r="721">
          <cell r="B721" t="str">
            <v>A018790968</v>
          </cell>
          <cell r="C721">
            <v>2481865</v>
          </cell>
          <cell r="D721" t="str">
            <v>MARCOS ROUJET OTTO FUCHS</v>
          </cell>
          <cell r="E721">
            <v>1.59</v>
          </cell>
          <cell r="F721" t="str">
            <v>0</v>
          </cell>
          <cell r="G721">
            <v>42717</v>
          </cell>
          <cell r="H721" t="str">
            <v>DEZ</v>
          </cell>
          <cell r="I721">
            <v>2016</v>
          </cell>
          <cell r="J721">
            <v>42724</v>
          </cell>
          <cell r="K721">
            <v>42724</v>
          </cell>
          <cell r="L721" t="str">
            <v>DEZ</v>
          </cell>
          <cell r="M721">
            <v>2016</v>
          </cell>
          <cell r="N721" t="str">
            <v>-</v>
          </cell>
          <cell r="O721" t="str">
            <v>CONCLUÍDO</v>
          </cell>
          <cell r="P721">
            <v>15</v>
          </cell>
          <cell r="Q721">
            <v>17</v>
          </cell>
          <cell r="R721" t="str">
            <v>Mariana</v>
          </cell>
          <cell r="S721" t="str">
            <v>REPROVADO</v>
          </cell>
          <cell r="T721">
            <v>42739</v>
          </cell>
          <cell r="U721" t="str">
            <v>JAN</v>
          </cell>
          <cell r="V721">
            <v>2017</v>
          </cell>
          <cell r="W721" t="str">
            <v>CABO FRIO</v>
          </cell>
          <cell r="X721" t="str">
            <v>NT-BR 010 R-1</v>
          </cell>
          <cell r="Y721" t="str">
            <v>MICRO</v>
          </cell>
          <cell r="Z721" t="str">
            <v>NÃO</v>
          </cell>
          <cell r="AA721" t="str">
            <v>BT - 2Ø</v>
          </cell>
          <cell r="AB721" t="str">
            <v>Residencial</v>
          </cell>
          <cell r="AC721" t="str">
            <v>ORDEM FINALIZADA</v>
          </cell>
          <cell r="AD721" t="str">
            <v>-22.830341</v>
          </cell>
          <cell r="AE721" t="str">
            <v>-42.102876</v>
          </cell>
          <cell r="AF721" t="str">
            <v>NÃO</v>
          </cell>
          <cell r="AH721" t="str">
            <v>AUTO</v>
          </cell>
          <cell r="AJ721">
            <v>42776</v>
          </cell>
          <cell r="AK721" t="str">
            <v>FEV</v>
          </cell>
          <cell r="AL721">
            <v>2017</v>
          </cell>
          <cell r="AM721" t="str">
            <v>Solfortes Engenharia Sustentável</v>
          </cell>
          <cell r="AQ721">
            <v>1</v>
          </cell>
          <cell r="AR721" t="str">
            <v/>
          </cell>
          <cell r="AS721">
            <v>59</v>
          </cell>
          <cell r="AT721" t="str">
            <v>ART + Formulário de SA + Diagrama/Projeto + Coordenadas Geográficas/PS + Outros</v>
          </cell>
          <cell r="AU721" t="str">
            <v>SPA03</v>
          </cell>
          <cell r="AV721" t="str">
            <v>CF44479</v>
          </cell>
          <cell r="AW721">
            <v>150</v>
          </cell>
          <cell r="AX721" t="str">
            <v>3# CU 16-1 FIO (CU 16-1 FIO)</v>
          </cell>
          <cell r="AY721">
            <v>0.81110000000000004</v>
          </cell>
          <cell r="BA721" t="str">
            <v>2# CA 4 AWG</v>
          </cell>
          <cell r="BB721">
            <v>32.259295281848495</v>
          </cell>
        </row>
        <row r="722">
          <cell r="B722" t="str">
            <v>A018848773</v>
          </cell>
          <cell r="C722">
            <v>384886</v>
          </cell>
          <cell r="D722" t="str">
            <v>ELIEL MARTINS DA SILVA</v>
          </cell>
          <cell r="E722">
            <v>3</v>
          </cell>
          <cell r="F722" t="str">
            <v>0</v>
          </cell>
          <cell r="G722">
            <v>42723</v>
          </cell>
          <cell r="H722" t="str">
            <v>DEZ</v>
          </cell>
          <cell r="I722">
            <v>2016</v>
          </cell>
          <cell r="J722">
            <v>42724</v>
          </cell>
          <cell r="K722">
            <v>42724</v>
          </cell>
          <cell r="L722" t="str">
            <v>DEZ</v>
          </cell>
          <cell r="M722">
            <v>2016</v>
          </cell>
          <cell r="N722" t="str">
            <v>-</v>
          </cell>
          <cell r="O722" t="str">
            <v>CONCLUÍDO</v>
          </cell>
          <cell r="P722">
            <v>0</v>
          </cell>
          <cell r="Q722">
            <v>16</v>
          </cell>
          <cell r="R722" t="str">
            <v>Olney</v>
          </cell>
          <cell r="S722" t="str">
            <v>REPROVADO</v>
          </cell>
          <cell r="T722">
            <v>42724</v>
          </cell>
          <cell r="U722" t="str">
            <v>DEZ</v>
          </cell>
          <cell r="V722">
            <v>2016</v>
          </cell>
          <cell r="W722" t="str">
            <v>SÃO GONÇALO</v>
          </cell>
          <cell r="X722" t="str">
            <v>NT-BR 010 R-1</v>
          </cell>
          <cell r="Y722" t="str">
            <v>MICRO</v>
          </cell>
          <cell r="Z722" t="str">
            <v>NÃO</v>
          </cell>
          <cell r="AA722" t="str">
            <v>BT - 2Ø</v>
          </cell>
          <cell r="AB722" t="str">
            <v>Residencial</v>
          </cell>
          <cell r="AC722" t="str">
            <v>ORDEM FINALIZADA</v>
          </cell>
          <cell r="AD722" t="str">
            <v>-22.828694</v>
          </cell>
          <cell r="AE722" t="str">
            <v>-43.077775</v>
          </cell>
          <cell r="AF722" t="str">
            <v>NÃO</v>
          </cell>
          <cell r="AH722" t="str">
            <v>AUTO</v>
          </cell>
          <cell r="AJ722">
            <v>42780</v>
          </cell>
          <cell r="AK722" t="str">
            <v>FEV</v>
          </cell>
          <cell r="AL722">
            <v>2017</v>
          </cell>
          <cell r="AM722" t="str">
            <v>Edb Renováveis</v>
          </cell>
          <cell r="AQ722">
            <v>1</v>
          </cell>
          <cell r="AR722" t="str">
            <v/>
          </cell>
          <cell r="AS722">
            <v>57</v>
          </cell>
          <cell r="AT722" t="str">
            <v>ART + Diagrama/Projeto</v>
          </cell>
          <cell r="AU722" t="str">
            <v>GRD24</v>
          </cell>
          <cell r="AV722" t="str">
            <v>S241072</v>
          </cell>
          <cell r="AW722">
            <v>75</v>
          </cell>
          <cell r="AX722" t="str">
            <v>3# PR 1kV 3x50(50)mm²AL</v>
          </cell>
          <cell r="AY722">
            <v>0.16009999999999999</v>
          </cell>
          <cell r="BA722" t="str">
            <v>3# CA 2 AWG</v>
          </cell>
          <cell r="BB722">
            <v>6.0119618061282472</v>
          </cell>
        </row>
        <row r="723">
          <cell r="B723" t="str">
            <v>A018641121</v>
          </cell>
          <cell r="C723">
            <v>3637204</v>
          </cell>
          <cell r="D723" t="str">
            <v>AIRTON SAMPAIO GOMES</v>
          </cell>
          <cell r="E723">
            <v>1.5</v>
          </cell>
          <cell r="F723">
            <v>1.5</v>
          </cell>
          <cell r="G723">
            <v>42698</v>
          </cell>
          <cell r="H723" t="str">
            <v>NOV</v>
          </cell>
          <cell r="I723">
            <v>2016</v>
          </cell>
          <cell r="J723">
            <v>42724</v>
          </cell>
          <cell r="K723">
            <v>42724</v>
          </cell>
          <cell r="L723" t="str">
            <v>DEZ</v>
          </cell>
          <cell r="M723">
            <v>2016</v>
          </cell>
          <cell r="N723" t="str">
            <v>-</v>
          </cell>
          <cell r="O723" t="str">
            <v>CONCLUÍDO</v>
          </cell>
          <cell r="P723">
            <v>3</v>
          </cell>
          <cell r="Q723">
            <v>16</v>
          </cell>
          <cell r="R723" t="str">
            <v>Olney</v>
          </cell>
          <cell r="S723" t="str">
            <v>APROVADO</v>
          </cell>
          <cell r="T723">
            <v>42727</v>
          </cell>
          <cell r="U723" t="str">
            <v>DEZ</v>
          </cell>
          <cell r="V723">
            <v>2016</v>
          </cell>
          <cell r="W723" t="str">
            <v>NITERÓI</v>
          </cell>
          <cell r="X723" t="str">
            <v>NT-BR 010 R-1</v>
          </cell>
          <cell r="Y723" t="str">
            <v>MICRO</v>
          </cell>
          <cell r="Z723" t="str">
            <v>NÃO</v>
          </cell>
          <cell r="AA723" t="str">
            <v>BT - 3Ø</v>
          </cell>
          <cell r="AB723" t="str">
            <v>Residencial</v>
          </cell>
          <cell r="AC723" t="str">
            <v>ORDEM FINALIZADA</v>
          </cell>
          <cell r="AD723" t="str">
            <v>-22.904441</v>
          </cell>
          <cell r="AE723" t="str">
            <v xml:space="preserve">-43.039356 </v>
          </cell>
          <cell r="AF723" t="str">
            <v>SIM</v>
          </cell>
          <cell r="AG723">
            <v>42760</v>
          </cell>
          <cell r="AH723" t="str">
            <v>AUTO</v>
          </cell>
          <cell r="AJ723">
            <v>42776</v>
          </cell>
          <cell r="AK723" t="str">
            <v>FEV</v>
          </cell>
          <cell r="AL723">
            <v>2017</v>
          </cell>
          <cell r="AM723" t="str">
            <v>BlueSol</v>
          </cell>
          <cell r="AQ723">
            <v>2</v>
          </cell>
          <cell r="AR723" t="str">
            <v/>
          </cell>
          <cell r="AS723">
            <v>78</v>
          </cell>
          <cell r="AU723" t="str">
            <v>ZSL03</v>
          </cell>
          <cell r="AV723" t="str">
            <v>NI02607</v>
          </cell>
          <cell r="AW723">
            <v>45</v>
          </cell>
          <cell r="AX723" t="str">
            <v>3# PR 1kV 3x50(50)mm²AL</v>
          </cell>
          <cell r="AY723">
            <v>0.113</v>
          </cell>
          <cell r="BA723" t="str">
            <v>3# CA 2 AWG</v>
          </cell>
          <cell r="BB723">
            <v>5.0698857469533225</v>
          </cell>
        </row>
        <row r="724">
          <cell r="B724" t="str">
            <v>A018861170</v>
          </cell>
          <cell r="C724">
            <v>2704623</v>
          </cell>
          <cell r="D724" t="str">
            <v>FATIMA DE LOURDES DA COSTA</v>
          </cell>
          <cell r="E724">
            <v>10</v>
          </cell>
          <cell r="F724">
            <v>10</v>
          </cell>
          <cell r="G724">
            <v>42724</v>
          </cell>
          <cell r="H724" t="str">
            <v>DEZ</v>
          </cell>
          <cell r="I724">
            <v>2016</v>
          </cell>
          <cell r="J724">
            <v>42726</v>
          </cell>
          <cell r="K724">
            <v>42726</v>
          </cell>
          <cell r="L724" t="str">
            <v>DEZ</v>
          </cell>
          <cell r="M724">
            <v>2016</v>
          </cell>
          <cell r="N724" t="str">
            <v>-</v>
          </cell>
          <cell r="O724" t="str">
            <v>SUSPENSO</v>
          </cell>
          <cell r="P724">
            <v>14</v>
          </cell>
          <cell r="Q724">
            <v>14</v>
          </cell>
          <cell r="R724" t="str">
            <v>Mariana</v>
          </cell>
          <cell r="S724" t="str">
            <v>REPROVADO</v>
          </cell>
          <cell r="T724">
            <v>42740</v>
          </cell>
          <cell r="U724" t="str">
            <v>JAN</v>
          </cell>
          <cell r="V724">
            <v>2017</v>
          </cell>
          <cell r="W724" t="str">
            <v>ANGRA</v>
          </cell>
          <cell r="X724" t="str">
            <v>NT-BR 010 R-1</v>
          </cell>
          <cell r="Y724" t="str">
            <v>MICRO</v>
          </cell>
          <cell r="Z724" t="str">
            <v>NÃO</v>
          </cell>
          <cell r="AA724" t="str">
            <v>BT - 3Ø</v>
          </cell>
          <cell r="AB724" t="str">
            <v>Residencial</v>
          </cell>
          <cell r="AC724" t="str">
            <v>ORDEM SUSPENSA</v>
          </cell>
          <cell r="AD724" t="str">
            <v>-22.957161</v>
          </cell>
          <cell r="AE724" t="str">
            <v>-44.080189</v>
          </cell>
          <cell r="AF724" t="str">
            <v>NÃO</v>
          </cell>
          <cell r="AH724" t="str">
            <v>AUTO</v>
          </cell>
          <cell r="AK724" t="str">
            <v>-</v>
          </cell>
          <cell r="AL724" t="str">
            <v>-</v>
          </cell>
          <cell r="AM724" t="str">
            <v>BlueSol</v>
          </cell>
          <cell r="AQ724">
            <v>1</v>
          </cell>
          <cell r="AR724" t="str">
            <v>CANC SOLIC</v>
          </cell>
          <cell r="AS724" t="str">
            <v>-</v>
          </cell>
          <cell r="AT724" t="str">
            <v>Outros</v>
          </cell>
          <cell r="AU724" t="str">
            <v>MUR05</v>
          </cell>
          <cell r="AV724" t="str">
            <v>AN78977</v>
          </cell>
          <cell r="AW724">
            <v>45</v>
          </cell>
          <cell r="AX724" t="str">
            <v>3# CA 1/0 AWG (CA 2 AWG)</v>
          </cell>
          <cell r="AY724">
            <v>0.247</v>
          </cell>
          <cell r="BA724" t="str">
            <v>1# CA 4 AWG (CA 4 AWG)</v>
          </cell>
          <cell r="BB724">
            <v>21.5</v>
          </cell>
        </row>
        <row r="725">
          <cell r="B725" t="str">
            <v>A018858226</v>
          </cell>
          <cell r="C725">
            <v>5071026</v>
          </cell>
          <cell r="D725" t="str">
            <v>MARIA ALICE DA COSTA</v>
          </cell>
          <cell r="E725">
            <v>1.3</v>
          </cell>
          <cell r="F725">
            <v>1.3</v>
          </cell>
          <cell r="G725">
            <v>42724</v>
          </cell>
          <cell r="H725" t="str">
            <v>DEZ</v>
          </cell>
          <cell r="I725">
            <v>2016</v>
          </cell>
          <cell r="J725">
            <v>42726</v>
          </cell>
          <cell r="K725">
            <v>42726</v>
          </cell>
          <cell r="L725" t="str">
            <v>DEZ</v>
          </cell>
          <cell r="M725">
            <v>2016</v>
          </cell>
          <cell r="N725" t="str">
            <v>-</v>
          </cell>
          <cell r="O725" t="str">
            <v>CANCELADO</v>
          </cell>
          <cell r="P725">
            <v>18</v>
          </cell>
          <cell r="Q725">
            <v>18</v>
          </cell>
          <cell r="R725" t="str">
            <v>Olney</v>
          </cell>
          <cell r="S725" t="str">
            <v>APROVADO</v>
          </cell>
          <cell r="T725">
            <v>42744</v>
          </cell>
          <cell r="U725" t="str">
            <v>JAN</v>
          </cell>
          <cell r="V725">
            <v>2017</v>
          </cell>
          <cell r="W725" t="str">
            <v>CABO FRIO</v>
          </cell>
          <cell r="X725" t="str">
            <v>NT-BR 010 R-1</v>
          </cell>
          <cell r="Y725" t="str">
            <v>MICRO</v>
          </cell>
          <cell r="Z725" t="str">
            <v>NÃO</v>
          </cell>
          <cell r="AA725" t="str">
            <v>BT - 2Ø</v>
          </cell>
          <cell r="AB725" t="str">
            <v>Rural</v>
          </cell>
          <cell r="AC725" t="str">
            <v>ORDEM CANCELADA</v>
          </cell>
          <cell r="AD725" t="str">
            <v>-22.794989</v>
          </cell>
          <cell r="AE725" t="str">
            <v>-42.359208</v>
          </cell>
          <cell r="AF725" t="str">
            <v>NÃO</v>
          </cell>
          <cell r="AG725" t="str">
            <v/>
          </cell>
          <cell r="AH725" t="str">
            <v>AUTO</v>
          </cell>
          <cell r="AJ725">
            <v>42821</v>
          </cell>
          <cell r="AK725" t="str">
            <v>MAR</v>
          </cell>
          <cell r="AL725">
            <v>2017</v>
          </cell>
          <cell r="AM725" t="str">
            <v>Krasner Technologies</v>
          </cell>
          <cell r="AO725" t="str">
            <v>Canadian Solar - CS6P-260P</v>
          </cell>
          <cell r="AP725" t="str">
            <v>Fronius - Fronius Galvo 1,5</v>
          </cell>
          <cell r="AQ725">
            <v>1</v>
          </cell>
          <cell r="AR725" t="str">
            <v/>
          </cell>
          <cell r="AS725" t="str">
            <v>-</v>
          </cell>
          <cell r="AU725" t="str">
            <v>EAR01</v>
          </cell>
          <cell r="AV725" t="str">
            <v>AR61350</v>
          </cell>
          <cell r="AW725">
            <v>10</v>
          </cell>
          <cell r="AX725" t="str">
            <v>2# TRIPLEX 16 mm²</v>
          </cell>
          <cell r="AY725">
            <v>0.1361</v>
          </cell>
          <cell r="BA725" t="str">
            <v>3# CA 2 AWG</v>
          </cell>
          <cell r="BB725">
            <v>60.717894026967592</v>
          </cell>
        </row>
        <row r="726">
          <cell r="B726" t="str">
            <v>A018572892</v>
          </cell>
          <cell r="C726">
            <v>6564456</v>
          </cell>
          <cell r="D726" t="str">
            <v>GERALDO DA SILVA BATISTA JUNIOR</v>
          </cell>
          <cell r="E726">
            <v>20</v>
          </cell>
          <cell r="F726">
            <v>20</v>
          </cell>
          <cell r="G726">
            <v>42690</v>
          </cell>
          <cell r="H726" t="str">
            <v>NOV</v>
          </cell>
          <cell r="I726">
            <v>2016</v>
          </cell>
          <cell r="J726">
            <v>42726</v>
          </cell>
          <cell r="K726">
            <v>42726</v>
          </cell>
          <cell r="L726" t="str">
            <v>DEZ</v>
          </cell>
          <cell r="M726">
            <v>2016</v>
          </cell>
          <cell r="N726" t="str">
            <v>-</v>
          </cell>
          <cell r="O726" t="str">
            <v>CONCLUÍDO</v>
          </cell>
          <cell r="P726">
            <v>1</v>
          </cell>
          <cell r="Q726">
            <v>23</v>
          </cell>
          <cell r="R726" t="str">
            <v>Olney</v>
          </cell>
          <cell r="S726" t="str">
            <v>APROVADO</v>
          </cell>
          <cell r="T726">
            <v>42727</v>
          </cell>
          <cell r="U726" t="str">
            <v>DEZ</v>
          </cell>
          <cell r="V726">
            <v>2016</v>
          </cell>
          <cell r="W726" t="str">
            <v>CAMPOS</v>
          </cell>
          <cell r="X726" t="str">
            <v>NT-BR 010 R-1</v>
          </cell>
          <cell r="Y726" t="str">
            <v>MICRO</v>
          </cell>
          <cell r="Z726" t="str">
            <v>NÃO</v>
          </cell>
          <cell r="AA726" t="str">
            <v>BT - 3Ø</v>
          </cell>
          <cell r="AB726" t="str">
            <v>Residencial</v>
          </cell>
          <cell r="AC726" t="str">
            <v>ORDEM FINALIZADA</v>
          </cell>
          <cell r="AD726" t="str">
            <v>-21.755666</v>
          </cell>
          <cell r="AE726" t="str">
            <v>-41.335736</v>
          </cell>
          <cell r="AF726" t="str">
            <v>SIM</v>
          </cell>
          <cell r="AG726">
            <v>42772</v>
          </cell>
          <cell r="AH726" t="str">
            <v>AUTO</v>
          </cell>
          <cell r="AJ726">
            <v>42773</v>
          </cell>
          <cell r="AK726" t="str">
            <v>FEV</v>
          </cell>
          <cell r="AL726">
            <v>2017</v>
          </cell>
          <cell r="AM726" t="str">
            <v>Antonio C Pinto</v>
          </cell>
          <cell r="AQ726">
            <v>3</v>
          </cell>
          <cell r="AR726" t="str">
            <v/>
          </cell>
          <cell r="AS726">
            <v>83</v>
          </cell>
          <cell r="AU726" t="str">
            <v>MOB04</v>
          </cell>
          <cell r="AV726" t="str">
            <v>C357392</v>
          </cell>
          <cell r="AW726">
            <v>150</v>
          </cell>
          <cell r="AX726" t="str">
            <v>3# BT SDE</v>
          </cell>
          <cell r="AY726">
            <v>1.1000000000000001E-3</v>
          </cell>
          <cell r="BA726" t="str">
            <v>3# CA 336,4 MCM (CA 1/0 AWG)</v>
          </cell>
          <cell r="BB726">
            <v>1.53</v>
          </cell>
        </row>
        <row r="727">
          <cell r="B727" t="str">
            <v>A018632126</v>
          </cell>
          <cell r="C727">
            <v>3791380</v>
          </cell>
          <cell r="D727" t="str">
            <v>JOEL FERREIRA BATISTA JUNIOR</v>
          </cell>
          <cell r="E727">
            <v>28.8</v>
          </cell>
          <cell r="F727" t="str">
            <v>0</v>
          </cell>
          <cell r="G727">
            <v>42697</v>
          </cell>
          <cell r="H727" t="str">
            <v>NOV</v>
          </cell>
          <cell r="I727">
            <v>2016</v>
          </cell>
          <cell r="J727">
            <v>42726</v>
          </cell>
          <cell r="K727">
            <v>42726</v>
          </cell>
          <cell r="L727" t="str">
            <v>DEZ</v>
          </cell>
          <cell r="M727">
            <v>2016</v>
          </cell>
          <cell r="N727" t="str">
            <v>-</v>
          </cell>
          <cell r="O727" t="str">
            <v>CONCLUÍDO</v>
          </cell>
          <cell r="P727">
            <v>1</v>
          </cell>
          <cell r="Q727">
            <v>24</v>
          </cell>
          <cell r="R727" t="str">
            <v>Olney</v>
          </cell>
          <cell r="S727" t="str">
            <v>REPROVADO</v>
          </cell>
          <cell r="T727">
            <v>42727</v>
          </cell>
          <cell r="U727" t="str">
            <v>DEZ</v>
          </cell>
          <cell r="V727">
            <v>2016</v>
          </cell>
          <cell r="W727" t="str">
            <v>CABO FRIO</v>
          </cell>
          <cell r="X727" t="str">
            <v>NT-BR 010 R-1</v>
          </cell>
          <cell r="Y727" t="str">
            <v>MICRO</v>
          </cell>
          <cell r="Z727" t="str">
            <v>NÃO</v>
          </cell>
          <cell r="AA727" t="str">
            <v>BT - 3Ø</v>
          </cell>
          <cell r="AB727" t="str">
            <v>Residencial</v>
          </cell>
          <cell r="AC727" t="str">
            <v>ORDEM FINALIZADA</v>
          </cell>
          <cell r="AD727" t="str">
            <v>-22.840611</v>
          </cell>
          <cell r="AE727" t="str">
            <v>-42.352311</v>
          </cell>
          <cell r="AF727" t="str">
            <v>NÃO</v>
          </cell>
          <cell r="AH727" t="str">
            <v>AUTO</v>
          </cell>
          <cell r="AJ727">
            <v>42758</v>
          </cell>
          <cell r="AK727" t="str">
            <v>JAN</v>
          </cell>
          <cell r="AL727">
            <v>2017</v>
          </cell>
          <cell r="AM727" t="str">
            <v>ENG Soluções em Engenharia</v>
          </cell>
          <cell r="AQ727">
            <v>2</v>
          </cell>
          <cell r="AR727" t="str">
            <v/>
          </cell>
          <cell r="AS727">
            <v>61</v>
          </cell>
          <cell r="AT727" t="str">
            <v>Diagrama/Projeto + Lista de UCs - %</v>
          </cell>
          <cell r="AU727" t="str">
            <v>EAR01</v>
          </cell>
          <cell r="AV727" t="str">
            <v>AR61052</v>
          </cell>
          <cell r="AW727">
            <v>45</v>
          </cell>
          <cell r="AX727" t="str">
            <v>3# PR 1kV 3x50(50)mm²AL</v>
          </cell>
          <cell r="AY727">
            <v>0.4551</v>
          </cell>
          <cell r="BA727" t="str">
            <v>3# CA 2 AWG</v>
          </cell>
          <cell r="BB727">
            <v>60.717894026967592</v>
          </cell>
        </row>
        <row r="728">
          <cell r="B728" t="str">
            <v>A018345455</v>
          </cell>
          <cell r="C728">
            <v>3976757</v>
          </cell>
          <cell r="D728" t="str">
            <v>ARILTON HENRIQUES CARNEIRO JUNIOR</v>
          </cell>
          <cell r="E728">
            <v>3.25</v>
          </cell>
          <cell r="F728">
            <v>3.25</v>
          </cell>
          <cell r="G728">
            <v>42661</v>
          </cell>
          <cell r="H728" t="str">
            <v>OUT</v>
          </cell>
          <cell r="I728">
            <v>2016</v>
          </cell>
          <cell r="J728">
            <v>42726</v>
          </cell>
          <cell r="K728">
            <v>42726</v>
          </cell>
          <cell r="L728" t="str">
            <v>DEZ</v>
          </cell>
          <cell r="M728">
            <v>2016</v>
          </cell>
          <cell r="N728" t="str">
            <v>-</v>
          </cell>
          <cell r="O728" t="str">
            <v>CONCLUÍDO</v>
          </cell>
          <cell r="P728">
            <v>4</v>
          </cell>
          <cell r="Q728">
            <v>16</v>
          </cell>
          <cell r="R728" t="str">
            <v>Mariana</v>
          </cell>
          <cell r="S728" t="str">
            <v>APROVADO</v>
          </cell>
          <cell r="T728">
            <v>42730</v>
          </cell>
          <cell r="U728" t="str">
            <v>DEZ</v>
          </cell>
          <cell r="V728">
            <v>2016</v>
          </cell>
          <cell r="W728" t="str">
            <v>MACAÉ</v>
          </cell>
          <cell r="X728" t="str">
            <v>NT-BR 010 R-1</v>
          </cell>
          <cell r="Y728" t="str">
            <v>MICRO</v>
          </cell>
          <cell r="Z728" t="str">
            <v>NÃO</v>
          </cell>
          <cell r="AA728" t="str">
            <v>BT - 3Ø</v>
          </cell>
          <cell r="AB728" t="str">
            <v>Residencial</v>
          </cell>
          <cell r="AC728" t="str">
            <v>ORDEM FINALIZADA</v>
          </cell>
          <cell r="AD728" t="str">
            <v>-22.405319</v>
          </cell>
          <cell r="AE728" t="str">
            <v>-41.830313</v>
          </cell>
          <cell r="AF728" t="str">
            <v>SIM</v>
          </cell>
          <cell r="AG728">
            <v>42790</v>
          </cell>
          <cell r="AH728" t="str">
            <v>AUTO</v>
          </cell>
          <cell r="AJ728">
            <v>42796</v>
          </cell>
          <cell r="AK728" t="str">
            <v>MAR</v>
          </cell>
          <cell r="AL728">
            <v>2017</v>
          </cell>
          <cell r="AM728" t="str">
            <v>Solar Energy do Brasil</v>
          </cell>
          <cell r="AQ728">
            <v>2</v>
          </cell>
          <cell r="AR728" t="str">
            <v/>
          </cell>
          <cell r="AS728">
            <v>135</v>
          </cell>
          <cell r="AU728" t="str">
            <v>IBS02</v>
          </cell>
          <cell r="AV728" t="str">
            <v>MC21491</v>
          </cell>
          <cell r="AW728">
            <v>75</v>
          </cell>
          <cell r="AX728" t="str">
            <v>3# CU 35 mm² (CU 16-1 FIO)</v>
          </cell>
          <cell r="AY728">
            <v>0.4481</v>
          </cell>
          <cell r="BA728" t="str">
            <v>3# COMP 50</v>
          </cell>
          <cell r="BB728">
            <v>6.4</v>
          </cell>
        </row>
        <row r="729">
          <cell r="B729" t="str">
            <v>A018743051</v>
          </cell>
          <cell r="C729">
            <v>1952701</v>
          </cell>
          <cell r="D729" t="str">
            <v>MARINEI DA MOTA SILVA</v>
          </cell>
          <cell r="E729">
            <v>3.12</v>
          </cell>
          <cell r="F729">
            <v>3.12</v>
          </cell>
          <cell r="G729">
            <v>42711</v>
          </cell>
          <cell r="H729" t="str">
            <v>DEZ</v>
          </cell>
          <cell r="I729">
            <v>2016</v>
          </cell>
          <cell r="J729">
            <v>42727</v>
          </cell>
          <cell r="K729">
            <v>42727</v>
          </cell>
          <cell r="L729" t="str">
            <v>DEZ</v>
          </cell>
          <cell r="M729">
            <v>2016</v>
          </cell>
          <cell r="N729" t="str">
            <v>-</v>
          </cell>
          <cell r="O729" t="str">
            <v>CONCLUÍDO</v>
          </cell>
          <cell r="P729">
            <v>0</v>
          </cell>
          <cell r="Q729">
            <v>13</v>
          </cell>
          <cell r="R729" t="str">
            <v>Mariana</v>
          </cell>
          <cell r="S729" t="str">
            <v>APROVADO</v>
          </cell>
          <cell r="T729">
            <v>42727</v>
          </cell>
          <cell r="U729" t="str">
            <v>DEZ</v>
          </cell>
          <cell r="V729">
            <v>2016</v>
          </cell>
          <cell r="W729" t="str">
            <v>CABO FRIO</v>
          </cell>
          <cell r="X729" t="str">
            <v>NT-BR 010 R-1</v>
          </cell>
          <cell r="Y729" t="str">
            <v>MICRO</v>
          </cell>
          <cell r="Z729" t="str">
            <v>NÃO</v>
          </cell>
          <cell r="AA729" t="str">
            <v>BT - 2Ø</v>
          </cell>
          <cell r="AB729" t="str">
            <v>Residencial</v>
          </cell>
          <cell r="AC729" t="str">
            <v>ORDEM FINALIZADA</v>
          </cell>
          <cell r="AD729" t="str">
            <v>-22.405354</v>
          </cell>
          <cell r="AE729" t="str">
            <v>-42.346639</v>
          </cell>
          <cell r="AF729" t="str">
            <v>SIM</v>
          </cell>
          <cell r="AG729">
            <v>42733</v>
          </cell>
          <cell r="AH729" t="str">
            <v>AUTO</v>
          </cell>
          <cell r="AJ729">
            <v>42734</v>
          </cell>
          <cell r="AK729" t="str">
            <v>DEZ</v>
          </cell>
          <cell r="AL729">
            <v>2016</v>
          </cell>
          <cell r="AM729" t="str">
            <v>Enel Soluções</v>
          </cell>
          <cell r="AQ729">
            <v>2</v>
          </cell>
          <cell r="AR729" t="str">
            <v/>
          </cell>
          <cell r="AS729">
            <v>23</v>
          </cell>
          <cell r="AU729" t="str">
            <v>EAR04</v>
          </cell>
          <cell r="AV729" t="str">
            <v>T40097</v>
          </cell>
          <cell r="AW729">
            <v>113</v>
          </cell>
          <cell r="AX729" t="str">
            <v>3# CA 2 AWG (CA 2 AWG)</v>
          </cell>
          <cell r="AY729">
            <v>0.56220000000000003</v>
          </cell>
          <cell r="BA729" t="str">
            <v>3# CA 2 AWG</v>
          </cell>
          <cell r="BB729">
            <v>19.330350438480536</v>
          </cell>
        </row>
        <row r="730">
          <cell r="B730" t="str">
            <v>A018892467</v>
          </cell>
          <cell r="C730">
            <v>3383092</v>
          </cell>
          <cell r="D730" t="str">
            <v>ANGELA MARIA LIMA SOUTO</v>
          </cell>
          <cell r="E730">
            <v>3.6</v>
          </cell>
          <cell r="F730">
            <v>3.6</v>
          </cell>
          <cell r="G730">
            <v>42727</v>
          </cell>
          <cell r="H730" t="str">
            <v>DEZ</v>
          </cell>
          <cell r="I730">
            <v>2016</v>
          </cell>
          <cell r="J730">
            <v>42730</v>
          </cell>
          <cell r="K730">
            <v>42730</v>
          </cell>
          <cell r="L730" t="str">
            <v>DEZ</v>
          </cell>
          <cell r="M730">
            <v>2016</v>
          </cell>
          <cell r="N730" t="str">
            <v>-</v>
          </cell>
          <cell r="O730" t="str">
            <v>CONCLUÍDO</v>
          </cell>
          <cell r="P730">
            <v>15</v>
          </cell>
          <cell r="Q730">
            <v>15</v>
          </cell>
          <cell r="R730" t="str">
            <v>Olney</v>
          </cell>
          <cell r="S730" t="str">
            <v>APROVADO</v>
          </cell>
          <cell r="T730">
            <v>42745</v>
          </cell>
          <cell r="U730" t="str">
            <v>JAN</v>
          </cell>
          <cell r="V730">
            <v>2017</v>
          </cell>
          <cell r="W730" t="str">
            <v>NITERÓI</v>
          </cell>
          <cell r="X730" t="str">
            <v>NT-BR 010 R-1</v>
          </cell>
          <cell r="Y730" t="str">
            <v>MICRO</v>
          </cell>
          <cell r="Z730" t="str">
            <v>NÃO</v>
          </cell>
          <cell r="AA730" t="str">
            <v>BT - 3Ø</v>
          </cell>
          <cell r="AB730" t="str">
            <v>Residencial</v>
          </cell>
          <cell r="AC730" t="str">
            <v>ORDEM FINALIZADA</v>
          </cell>
          <cell r="AD730" t="str">
            <v>-22.891731</v>
          </cell>
          <cell r="AE730" t="str">
            <v>-43.031680</v>
          </cell>
          <cell r="AF730" t="str">
            <v>SIM</v>
          </cell>
          <cell r="AG730">
            <v>42755</v>
          </cell>
          <cell r="AH730" t="str">
            <v>AUTO</v>
          </cell>
          <cell r="AJ730">
            <v>42758</v>
          </cell>
          <cell r="AK730" t="str">
            <v>JAN</v>
          </cell>
          <cell r="AL730">
            <v>2017</v>
          </cell>
          <cell r="AM730" t="str">
            <v>MN Solar</v>
          </cell>
          <cell r="AQ730">
            <v>1</v>
          </cell>
          <cell r="AR730" t="str">
            <v/>
          </cell>
          <cell r="AS730">
            <v>31</v>
          </cell>
          <cell r="AU730" t="str">
            <v>ZSL01</v>
          </cell>
          <cell r="AV730" t="str">
            <v>NI34096</v>
          </cell>
          <cell r="AW730">
            <v>75</v>
          </cell>
          <cell r="AX730" t="str">
            <v>3# PR 1kV 3x150(70)mm²AL</v>
          </cell>
          <cell r="AY730">
            <v>0.317</v>
          </cell>
          <cell r="BA730" t="str">
            <v>3# CA 2 AWG</v>
          </cell>
          <cell r="BB730">
            <v>9.0030962383457762</v>
          </cell>
        </row>
        <row r="731">
          <cell r="B731" t="str">
            <v>A018415979</v>
          </cell>
          <cell r="C731">
            <v>5183044</v>
          </cell>
          <cell r="D731" t="str">
            <v>ASSEN ZALFA JUNIOR</v>
          </cell>
          <cell r="E731">
            <v>3.6</v>
          </cell>
          <cell r="F731">
            <v>3.6</v>
          </cell>
          <cell r="G731">
            <v>42669</v>
          </cell>
          <cell r="H731" t="str">
            <v>OUT</v>
          </cell>
          <cell r="I731">
            <v>2016</v>
          </cell>
          <cell r="J731">
            <v>42730</v>
          </cell>
          <cell r="K731">
            <v>42730</v>
          </cell>
          <cell r="L731" t="str">
            <v>DEZ</v>
          </cell>
          <cell r="M731">
            <v>2016</v>
          </cell>
          <cell r="N731" t="str">
            <v>-</v>
          </cell>
          <cell r="O731" t="str">
            <v>VISTORIA</v>
          </cell>
          <cell r="P731">
            <v>1</v>
          </cell>
          <cell r="Q731">
            <v>16</v>
          </cell>
          <cell r="R731" t="str">
            <v>Olney</v>
          </cell>
          <cell r="S731" t="str">
            <v>APROVADO</v>
          </cell>
          <cell r="T731">
            <v>42731</v>
          </cell>
          <cell r="U731" t="str">
            <v>DEZ</v>
          </cell>
          <cell r="V731">
            <v>2016</v>
          </cell>
          <cell r="W731" t="str">
            <v>PETRÓPOLIS</v>
          </cell>
          <cell r="X731" t="str">
            <v>NT-BR 010 R-1</v>
          </cell>
          <cell r="Y731" t="str">
            <v>MICRO</v>
          </cell>
          <cell r="Z731" t="str">
            <v>NÃO</v>
          </cell>
          <cell r="AA731" t="str">
            <v>BT - 3Ø</v>
          </cell>
          <cell r="AB731" t="str">
            <v>Residencial</v>
          </cell>
          <cell r="AC731" t="str">
            <v>ORDEM SUSPENSA</v>
          </cell>
          <cell r="AD731" t="str">
            <v>-22.452020</v>
          </cell>
          <cell r="AE731" t="str">
            <v>-43.151278</v>
          </cell>
          <cell r="AF731" t="str">
            <v>NÃO</v>
          </cell>
          <cell r="AG731" t="str">
            <v/>
          </cell>
          <cell r="AH731" t="str">
            <v>AUTO</v>
          </cell>
          <cell r="AK731" t="str">
            <v>-</v>
          </cell>
          <cell r="AL731" t="str">
            <v>-</v>
          </cell>
          <cell r="AM731" t="str">
            <v>Vatio</v>
          </cell>
          <cell r="AQ731">
            <v>2</v>
          </cell>
          <cell r="AR731" t="str">
            <v>CANC VISTORIA</v>
          </cell>
          <cell r="AS731" t="str">
            <v>-</v>
          </cell>
          <cell r="AU731" t="str">
            <v>RDC01</v>
          </cell>
          <cell r="AV731" t="str">
            <v>PE65294</v>
          </cell>
          <cell r="AW731">
            <v>75</v>
          </cell>
          <cell r="AX731" t="str">
            <v>3# CA 1/0 AWG (CA 2 AWG)</v>
          </cell>
          <cell r="AY731">
            <v>0.51800000000000002</v>
          </cell>
          <cell r="BA731" t="str">
            <v>3# CA 2 AWG (CA 2 AWG)</v>
          </cell>
          <cell r="BB731">
            <v>5.55</v>
          </cell>
        </row>
        <row r="732">
          <cell r="B732" t="str">
            <v>A017944788</v>
          </cell>
          <cell r="C732">
            <v>3984444</v>
          </cell>
          <cell r="D732" t="str">
            <v>RODRIGO DIAS RODRIGUES</v>
          </cell>
          <cell r="E732">
            <v>3.12</v>
          </cell>
          <cell r="F732">
            <v>3.12</v>
          </cell>
          <cell r="G732">
            <v>42611</v>
          </cell>
          <cell r="H732" t="str">
            <v>AGO</v>
          </cell>
          <cell r="I732">
            <v>2016</v>
          </cell>
          <cell r="J732">
            <v>42732</v>
          </cell>
          <cell r="K732">
            <v>42732</v>
          </cell>
          <cell r="L732" t="str">
            <v>DEZ</v>
          </cell>
          <cell r="M732">
            <v>2016</v>
          </cell>
          <cell r="N732" t="str">
            <v>-</v>
          </cell>
          <cell r="O732" t="str">
            <v>CONCLUÍDO</v>
          </cell>
          <cell r="P732">
            <v>9</v>
          </cell>
          <cell r="Q732">
            <v>25</v>
          </cell>
          <cell r="R732" t="str">
            <v>Mariana</v>
          </cell>
          <cell r="S732" t="str">
            <v>APROVADO</v>
          </cell>
          <cell r="T732">
            <v>42741</v>
          </cell>
          <cell r="U732" t="str">
            <v>JAN</v>
          </cell>
          <cell r="V732">
            <v>2017</v>
          </cell>
          <cell r="W732" t="str">
            <v>PÁDUA</v>
          </cell>
          <cell r="X732" t="str">
            <v>NT-BR 010 R-1</v>
          </cell>
          <cell r="Y732" t="str">
            <v>MICRO</v>
          </cell>
          <cell r="Z732" t="str">
            <v>NÃO</v>
          </cell>
          <cell r="AA732" t="str">
            <v>BT - 3Ø</v>
          </cell>
          <cell r="AB732" t="str">
            <v>Residencial</v>
          </cell>
          <cell r="AC732" t="str">
            <v>ORDEM FINALIZADA</v>
          </cell>
          <cell r="AD732" t="str">
            <v>-21.652190</v>
          </cell>
          <cell r="AE732" t="str">
            <v>-41.752260</v>
          </cell>
          <cell r="AF732" t="str">
            <v>SIM</v>
          </cell>
          <cell r="AG732">
            <v>42754</v>
          </cell>
          <cell r="AH732" t="str">
            <v>AUTO</v>
          </cell>
          <cell r="AJ732">
            <v>42755</v>
          </cell>
          <cell r="AK732" t="str">
            <v>JAN</v>
          </cell>
          <cell r="AL732">
            <v>2017</v>
          </cell>
          <cell r="AM732" t="str">
            <v>Eduardo P Cortes</v>
          </cell>
          <cell r="AN732" t="str">
            <v>Engenheiro Industrial Mod. Elétrica</v>
          </cell>
          <cell r="AQ732">
            <v>3</v>
          </cell>
          <cell r="AR732" t="str">
            <v/>
          </cell>
          <cell r="AS732">
            <v>144</v>
          </cell>
          <cell r="AU732" t="str">
            <v>SAF02</v>
          </cell>
          <cell r="AV732" t="str">
            <v>PD57308</v>
          </cell>
          <cell r="AW732">
            <v>45</v>
          </cell>
          <cell r="AX732" t="str">
            <v>3# CA 1/0 AWG (CA 2 AWG)</v>
          </cell>
          <cell r="AY732">
            <v>0.3891</v>
          </cell>
          <cell r="BA732" t="str">
            <v>2# CAA 4 AWG</v>
          </cell>
          <cell r="BB732">
            <v>15.66</v>
          </cell>
        </row>
        <row r="733">
          <cell r="B733" t="str">
            <v>A018899836</v>
          </cell>
          <cell r="C733">
            <v>4226080</v>
          </cell>
          <cell r="D733" t="str">
            <v>CARLA FRANCO MARTINS</v>
          </cell>
          <cell r="E733">
            <v>0.5</v>
          </cell>
          <cell r="F733" t="str">
            <v>0</v>
          </cell>
          <cell r="G733">
            <v>42730</v>
          </cell>
          <cell r="H733" t="str">
            <v>DEZ</v>
          </cell>
          <cell r="I733">
            <v>2016</v>
          </cell>
          <cell r="J733">
            <v>42732</v>
          </cell>
          <cell r="K733">
            <v>42732</v>
          </cell>
          <cell r="L733" t="str">
            <v>DEZ</v>
          </cell>
          <cell r="M733">
            <v>2016</v>
          </cell>
          <cell r="N733" t="str">
            <v>-</v>
          </cell>
          <cell r="O733" t="str">
            <v>VISTORIA</v>
          </cell>
          <cell r="P733">
            <v>13</v>
          </cell>
          <cell r="Q733">
            <v>23</v>
          </cell>
          <cell r="R733" t="str">
            <v>Mariana</v>
          </cell>
          <cell r="S733" t="str">
            <v>REPROVADO</v>
          </cell>
          <cell r="T733">
            <v>42745</v>
          </cell>
          <cell r="U733" t="str">
            <v>JAN</v>
          </cell>
          <cell r="V733">
            <v>2017</v>
          </cell>
          <cell r="W733" t="str">
            <v>TERESÓPOLIS</v>
          </cell>
          <cell r="X733" t="str">
            <v>NT-BR 010 R-1</v>
          </cell>
          <cell r="Y733" t="str">
            <v>MICRO</v>
          </cell>
          <cell r="Z733" t="str">
            <v>NÃO</v>
          </cell>
          <cell r="AA733" t="str">
            <v>BT - 3Ø</v>
          </cell>
          <cell r="AB733" t="str">
            <v>Residencial</v>
          </cell>
          <cell r="AC733" t="str">
            <v>ORDEM EM EXECUÇÃO</v>
          </cell>
          <cell r="AD733" t="str">
            <v>-22.430086</v>
          </cell>
          <cell r="AE733" t="str">
            <v>-42.981612</v>
          </cell>
          <cell r="AF733" t="str">
            <v>NÃO</v>
          </cell>
          <cell r="AH733" t="str">
            <v>AUTO</v>
          </cell>
          <cell r="AK733" t="str">
            <v>-</v>
          </cell>
          <cell r="AL733" t="str">
            <v>-</v>
          </cell>
          <cell r="AM733" t="str">
            <v>Samir A S Leal</v>
          </cell>
          <cell r="AO733" t="str">
            <v>Canadian Solar - CS6P-265P</v>
          </cell>
          <cell r="AP733" t="str">
            <v>Hoymiles - MI-250</v>
          </cell>
          <cell r="AQ733">
            <v>1</v>
          </cell>
          <cell r="AR733" t="str">
            <v/>
          </cell>
          <cell r="AS733" t="str">
            <v>-</v>
          </cell>
          <cell r="AT733" t="str">
            <v>ART + Formulário de SA + Diagrama/Projeto + Certificado/Registro - Inversor</v>
          </cell>
          <cell r="AU733" t="str">
            <v>TRB02</v>
          </cell>
          <cell r="AV733" t="str">
            <v>O961032</v>
          </cell>
          <cell r="AW733">
            <v>150</v>
          </cell>
          <cell r="AX733" t="str">
            <v>3# PR 1kV 3x150(70)mm²AL</v>
          </cell>
          <cell r="AY733">
            <v>0.2041</v>
          </cell>
          <cell r="BA733" t="str">
            <v>3# CU 16-1 FIO (CU 16-1 FIO)</v>
          </cell>
          <cell r="BB733">
            <v>4.3790954092150054</v>
          </cell>
        </row>
        <row r="734">
          <cell r="B734" t="str">
            <v>A018900185</v>
          </cell>
          <cell r="C734">
            <v>5458859</v>
          </cell>
          <cell r="D734" t="str">
            <v>MAUREEN LEONE PORTO</v>
          </cell>
          <cell r="E734">
            <v>4.2</v>
          </cell>
          <cell r="F734" t="str">
            <v>0</v>
          </cell>
          <cell r="G734">
            <v>42730</v>
          </cell>
          <cell r="H734" t="str">
            <v>DEZ</v>
          </cell>
          <cell r="I734">
            <v>2016</v>
          </cell>
          <cell r="J734">
            <v>42732</v>
          </cell>
          <cell r="K734">
            <v>42732</v>
          </cell>
          <cell r="L734" t="str">
            <v>DEZ</v>
          </cell>
          <cell r="M734">
            <v>2016</v>
          </cell>
          <cell r="N734" t="str">
            <v>-</v>
          </cell>
          <cell r="O734" t="str">
            <v>CONCLUÍDO</v>
          </cell>
          <cell r="P734">
            <v>15</v>
          </cell>
          <cell r="Q734">
            <v>16</v>
          </cell>
          <cell r="R734" t="str">
            <v>Olney</v>
          </cell>
          <cell r="S734" t="str">
            <v>REPROVADO</v>
          </cell>
          <cell r="T734">
            <v>42747</v>
          </cell>
          <cell r="U734" t="str">
            <v>JAN</v>
          </cell>
          <cell r="V734">
            <v>2017</v>
          </cell>
          <cell r="W734" t="str">
            <v>CABO FRIO</v>
          </cell>
          <cell r="X734" t="str">
            <v>NT-BR 010 R-1</v>
          </cell>
          <cell r="Y734" t="str">
            <v>MICRO</v>
          </cell>
          <cell r="Z734" t="str">
            <v>NÃO</v>
          </cell>
          <cell r="AA734" t="str">
            <v>BT - 3Ø</v>
          </cell>
          <cell r="AB734" t="str">
            <v>Residencial</v>
          </cell>
          <cell r="AC734" t="str">
            <v>ORDEM FINALIZADA</v>
          </cell>
          <cell r="AD734" t="str">
            <v>-22.925263</v>
          </cell>
          <cell r="AE734" t="str">
            <v>-42.321478</v>
          </cell>
          <cell r="AF734" t="str">
            <v>NÃO</v>
          </cell>
          <cell r="AH734" t="str">
            <v>AUTO</v>
          </cell>
          <cell r="AJ734">
            <v>42765</v>
          </cell>
          <cell r="AK734" t="str">
            <v>JAN</v>
          </cell>
          <cell r="AL734">
            <v>2017</v>
          </cell>
          <cell r="AM734" t="str">
            <v>ViSol</v>
          </cell>
          <cell r="AQ734">
            <v>1</v>
          </cell>
          <cell r="AR734" t="str">
            <v/>
          </cell>
          <cell r="AS734">
            <v>35</v>
          </cell>
          <cell r="AT734" t="str">
            <v>ART + Formulário de SA</v>
          </cell>
          <cell r="AU734" t="str">
            <v>ARA06</v>
          </cell>
          <cell r="AV734" t="str">
            <v>AR61269</v>
          </cell>
          <cell r="AW734">
            <v>75</v>
          </cell>
          <cell r="AX734" t="str">
            <v>3# PR 1kV 3x70(50)mm²CU</v>
          </cell>
          <cell r="AY734">
            <v>0.61309999999999998</v>
          </cell>
          <cell r="BA734" t="str">
            <v>3# CU 70 mm² (CA 2 AWG)</v>
          </cell>
          <cell r="BB734">
            <v>8.15</v>
          </cell>
        </row>
        <row r="735">
          <cell r="B735" t="str">
            <v>A018632126</v>
          </cell>
          <cell r="C735">
            <v>3791380</v>
          </cell>
          <cell r="D735" t="str">
            <v>JOEL FERREIRA BATISTA JUNIOR</v>
          </cell>
          <cell r="E735">
            <v>28.8</v>
          </cell>
          <cell r="F735" t="str">
            <v>0</v>
          </cell>
          <cell r="G735">
            <v>42697</v>
          </cell>
          <cell r="H735" t="str">
            <v>NOV</v>
          </cell>
          <cell r="I735">
            <v>2016</v>
          </cell>
          <cell r="J735">
            <v>42732</v>
          </cell>
          <cell r="K735">
            <v>42732</v>
          </cell>
          <cell r="L735" t="str">
            <v>DEZ</v>
          </cell>
          <cell r="M735">
            <v>2016</v>
          </cell>
          <cell r="N735" t="str">
            <v>-</v>
          </cell>
          <cell r="O735" t="str">
            <v>CONCLUÍDO</v>
          </cell>
          <cell r="P735">
            <v>1</v>
          </cell>
          <cell r="Q735">
            <v>24</v>
          </cell>
          <cell r="R735" t="str">
            <v>Olney</v>
          </cell>
          <cell r="S735" t="str">
            <v>REPROVADO</v>
          </cell>
          <cell r="T735">
            <v>42733</v>
          </cell>
          <cell r="U735" t="str">
            <v>DEZ</v>
          </cell>
          <cell r="V735">
            <v>2016</v>
          </cell>
          <cell r="W735" t="str">
            <v>CABO FRIO</v>
          </cell>
          <cell r="X735" t="str">
            <v>NT-BR 010 R-1</v>
          </cell>
          <cell r="Y735" t="str">
            <v>MICRO</v>
          </cell>
          <cell r="Z735" t="str">
            <v>NÃO</v>
          </cell>
          <cell r="AA735" t="str">
            <v>BT - 3Ø</v>
          </cell>
          <cell r="AB735" t="str">
            <v>Residencial</v>
          </cell>
          <cell r="AC735" t="str">
            <v>ORDEM FINALIZADA</v>
          </cell>
          <cell r="AD735" t="str">
            <v>-22.840611</v>
          </cell>
          <cell r="AE735" t="str">
            <v>-42.352311</v>
          </cell>
          <cell r="AF735" t="str">
            <v>NÃO</v>
          </cell>
          <cell r="AH735" t="str">
            <v>AUTO</v>
          </cell>
          <cell r="AJ735">
            <v>42758</v>
          </cell>
          <cell r="AK735" t="str">
            <v>JAN</v>
          </cell>
          <cell r="AL735">
            <v>2017</v>
          </cell>
          <cell r="AM735" t="str">
            <v>ENG Soluções em Engenharia</v>
          </cell>
          <cell r="AQ735">
            <v>3</v>
          </cell>
          <cell r="AR735" t="str">
            <v/>
          </cell>
          <cell r="AS735">
            <v>61</v>
          </cell>
          <cell r="AT735" t="str">
            <v>Lista de UCs - %</v>
          </cell>
          <cell r="AU735" t="str">
            <v>EAR01</v>
          </cell>
          <cell r="AV735" t="str">
            <v>AR61052</v>
          </cell>
          <cell r="AW735">
            <v>45</v>
          </cell>
          <cell r="AX735" t="str">
            <v>3# PR 1kV 3x50(50)mm²AL</v>
          </cell>
          <cell r="AY735">
            <v>0.4551</v>
          </cell>
          <cell r="BA735" t="str">
            <v>3# CA 2 AWG</v>
          </cell>
          <cell r="BB735">
            <v>60.717894026967592</v>
          </cell>
        </row>
        <row r="736">
          <cell r="B736" t="str">
            <v>A018735080</v>
          </cell>
          <cell r="C736">
            <v>3983798</v>
          </cell>
          <cell r="D736" t="str">
            <v>N T G MORAES ACADEMIA LTDA ME</v>
          </cell>
          <cell r="E736">
            <v>28</v>
          </cell>
          <cell r="F736" t="str">
            <v>0</v>
          </cell>
          <cell r="G736">
            <v>42710</v>
          </cell>
          <cell r="H736" t="str">
            <v>DEZ</v>
          </cell>
          <cell r="I736">
            <v>2016</v>
          </cell>
          <cell r="J736">
            <v>42732</v>
          </cell>
          <cell r="K736">
            <v>42732</v>
          </cell>
          <cell r="L736" t="str">
            <v>DEZ</v>
          </cell>
          <cell r="M736">
            <v>2016</v>
          </cell>
          <cell r="N736" t="str">
            <v>-</v>
          </cell>
          <cell r="O736" t="str">
            <v>CONCLUÍDO</v>
          </cell>
          <cell r="P736">
            <v>1</v>
          </cell>
          <cell r="Q736">
            <v>22</v>
          </cell>
          <cell r="R736" t="str">
            <v>Mariana</v>
          </cell>
          <cell r="S736" t="str">
            <v>REPROVADO</v>
          </cell>
          <cell r="T736">
            <v>42733</v>
          </cell>
          <cell r="U736" t="str">
            <v>DEZ</v>
          </cell>
          <cell r="V736">
            <v>2016</v>
          </cell>
          <cell r="W736" t="str">
            <v>MACAÉ</v>
          </cell>
          <cell r="X736" t="str">
            <v>NT-BR 010 R-1</v>
          </cell>
          <cell r="Y736" t="str">
            <v>MICRO</v>
          </cell>
          <cell r="Z736" t="str">
            <v>NÃO</v>
          </cell>
          <cell r="AA736" t="str">
            <v>BT - 3Ø</v>
          </cell>
          <cell r="AB736" t="str">
            <v>Comercial</v>
          </cell>
          <cell r="AC736" t="str">
            <v>ORDEM FINALIZADA</v>
          </cell>
          <cell r="AD736" t="str">
            <v>-22.501773</v>
          </cell>
          <cell r="AE736" t="str">
            <v>-41.926202</v>
          </cell>
          <cell r="AF736" t="str">
            <v>NÃO</v>
          </cell>
          <cell r="AH736" t="str">
            <v>AUTO</v>
          </cell>
          <cell r="AJ736">
            <v>42776</v>
          </cell>
          <cell r="AK736" t="str">
            <v>FEV</v>
          </cell>
          <cell r="AL736">
            <v>2017</v>
          </cell>
          <cell r="AM736" t="str">
            <v>Ponto Engenharia</v>
          </cell>
          <cell r="AQ736">
            <v>2</v>
          </cell>
          <cell r="AR736" t="str">
            <v/>
          </cell>
          <cell r="AS736">
            <v>66</v>
          </cell>
          <cell r="AT736" t="str">
            <v>Diagrama/Projeto + Lista de UCs - %</v>
          </cell>
          <cell r="AU736" t="str">
            <v>RDO02</v>
          </cell>
          <cell r="AV736" t="str">
            <v>MC20345</v>
          </cell>
          <cell r="AW736">
            <v>75</v>
          </cell>
          <cell r="AX736" t="str">
            <v>3# PR 1kV 3x95(70)mm²AL</v>
          </cell>
          <cell r="AY736">
            <v>0.64200000000000002</v>
          </cell>
          <cell r="BA736" t="str">
            <v>3# CU 35 mm²</v>
          </cell>
          <cell r="BB736">
            <v>11.458530739024123</v>
          </cell>
        </row>
        <row r="737">
          <cell r="B737" t="str">
            <v>A018911210</v>
          </cell>
          <cell r="C737">
            <v>189676</v>
          </cell>
          <cell r="D737" t="str">
            <v>BRUNO ENGERT RIZZO</v>
          </cell>
          <cell r="E737">
            <v>3</v>
          </cell>
          <cell r="F737" t="str">
            <v>0</v>
          </cell>
          <cell r="G737">
            <v>42731</v>
          </cell>
          <cell r="H737" t="str">
            <v>DEZ</v>
          </cell>
          <cell r="I737">
            <v>2016</v>
          </cell>
          <cell r="J737">
            <v>42733</v>
          </cell>
          <cell r="K737">
            <v>42733</v>
          </cell>
          <cell r="L737" t="str">
            <v>DEZ</v>
          </cell>
          <cell r="M737">
            <v>2016</v>
          </cell>
          <cell r="N737" t="str">
            <v>-</v>
          </cell>
          <cell r="O737" t="str">
            <v>CONCLUÍDO</v>
          </cell>
          <cell r="P737">
            <v>15</v>
          </cell>
          <cell r="Q737">
            <v>50</v>
          </cell>
          <cell r="R737" t="str">
            <v>Olney</v>
          </cell>
          <cell r="S737" t="str">
            <v>REPROVADO</v>
          </cell>
          <cell r="T737">
            <v>42748</v>
          </cell>
          <cell r="U737" t="str">
            <v>JAN</v>
          </cell>
          <cell r="V737">
            <v>2017</v>
          </cell>
          <cell r="W737" t="str">
            <v>NITERÓI</v>
          </cell>
          <cell r="X737" t="str">
            <v>NT-BR 010 R-1</v>
          </cell>
          <cell r="Y737" t="str">
            <v>MICRO</v>
          </cell>
          <cell r="Z737" t="str">
            <v>NÃO</v>
          </cell>
          <cell r="AA737" t="str">
            <v>BT - 3Ø</v>
          </cell>
          <cell r="AB737" t="str">
            <v>Residencial</v>
          </cell>
          <cell r="AC737" t="str">
            <v>ORDEM FINALIZADA</v>
          </cell>
          <cell r="AD737" t="str">
            <v>-22.892526</v>
          </cell>
          <cell r="AE737" t="str">
            <v>-43.030482</v>
          </cell>
          <cell r="AF737" t="str">
            <v>NÃO</v>
          </cell>
          <cell r="AH737" t="str">
            <v>AUTO</v>
          </cell>
          <cell r="AJ737">
            <v>42815</v>
          </cell>
          <cell r="AK737" t="str">
            <v>MAR</v>
          </cell>
          <cell r="AL737">
            <v>2017</v>
          </cell>
          <cell r="AM737" t="str">
            <v>SOS Projetos &amp; Elétrica</v>
          </cell>
          <cell r="AO737" t="str">
            <v>Resun Solar Energy - RS6S-300P</v>
          </cell>
          <cell r="AP737" t="str">
            <v>PHB - PHB3000-SS</v>
          </cell>
          <cell r="AQ737">
            <v>1</v>
          </cell>
          <cell r="AR737" t="str">
            <v/>
          </cell>
          <cell r="AS737">
            <v>84</v>
          </cell>
          <cell r="AT737" t="str">
            <v>ART + Formulário de SA</v>
          </cell>
          <cell r="AU737" t="str">
            <v>ZSL01</v>
          </cell>
          <cell r="AV737" t="str">
            <v>NI34193</v>
          </cell>
          <cell r="AW737">
            <v>113</v>
          </cell>
          <cell r="AX737" t="str">
            <v>3# PR 1kV 3x95(50)mm²AL</v>
          </cell>
          <cell r="AY737">
            <v>0.32400000000000001</v>
          </cell>
          <cell r="BA737" t="str">
            <v>3# CA 2 AWG</v>
          </cell>
          <cell r="BB737">
            <v>9.0030962383457762</v>
          </cell>
        </row>
        <row r="738">
          <cell r="B738" t="str">
            <v>A018735080</v>
          </cell>
          <cell r="C738">
            <v>3983798</v>
          </cell>
          <cell r="D738" t="str">
            <v>N T G MORAES ACADEMIA LTDA ME</v>
          </cell>
          <cell r="E738">
            <v>28</v>
          </cell>
          <cell r="F738" t="str">
            <v>0</v>
          </cell>
          <cell r="G738">
            <v>42710</v>
          </cell>
          <cell r="H738" t="str">
            <v>DEZ</v>
          </cell>
          <cell r="I738">
            <v>2016</v>
          </cell>
          <cell r="J738">
            <v>42737</v>
          </cell>
          <cell r="K738">
            <v>42737</v>
          </cell>
          <cell r="L738" t="str">
            <v>JAN</v>
          </cell>
          <cell r="M738">
            <v>2017</v>
          </cell>
          <cell r="N738" t="str">
            <v>-</v>
          </cell>
          <cell r="O738" t="str">
            <v>CONCLUÍDO</v>
          </cell>
          <cell r="P738">
            <v>2</v>
          </cell>
          <cell r="Q738">
            <v>22</v>
          </cell>
          <cell r="R738" t="str">
            <v>Mariana</v>
          </cell>
          <cell r="S738" t="str">
            <v>REPROVADO</v>
          </cell>
          <cell r="T738">
            <v>42739</v>
          </cell>
          <cell r="U738" t="str">
            <v>JAN</v>
          </cell>
          <cell r="V738">
            <v>2017</v>
          </cell>
          <cell r="W738" t="str">
            <v>MACAÉ</v>
          </cell>
          <cell r="X738" t="str">
            <v>NT-BR 010 R-1</v>
          </cell>
          <cell r="Y738" t="str">
            <v>MICRO</v>
          </cell>
          <cell r="Z738" t="str">
            <v>NÃO</v>
          </cell>
          <cell r="AA738" t="str">
            <v>BT - 3Ø</v>
          </cell>
          <cell r="AB738" t="str">
            <v>Comercial</v>
          </cell>
          <cell r="AC738" t="str">
            <v>ORDEM FINALIZADA</v>
          </cell>
          <cell r="AD738" t="str">
            <v>-22.501773</v>
          </cell>
          <cell r="AE738" t="str">
            <v>-41.926202</v>
          </cell>
          <cell r="AF738" t="str">
            <v>NÃO</v>
          </cell>
          <cell r="AH738" t="str">
            <v>AUTO</v>
          </cell>
          <cell r="AJ738">
            <v>42776</v>
          </cell>
          <cell r="AK738" t="str">
            <v>FEV</v>
          </cell>
          <cell r="AL738">
            <v>2017</v>
          </cell>
          <cell r="AM738" t="str">
            <v>Ponto Engenharia</v>
          </cell>
          <cell r="AQ738">
            <v>3</v>
          </cell>
          <cell r="AR738" t="str">
            <v/>
          </cell>
          <cell r="AS738">
            <v>66</v>
          </cell>
          <cell r="AT738" t="str">
            <v>Lista de UCs - %</v>
          </cell>
          <cell r="AU738" t="str">
            <v>RDO02</v>
          </cell>
          <cell r="AV738" t="str">
            <v>MC20345</v>
          </cell>
          <cell r="AW738">
            <v>75</v>
          </cell>
          <cell r="AX738" t="str">
            <v>3# PR 1kV 3x95(70)mm²AL</v>
          </cell>
          <cell r="AY738">
            <v>0.64200000000000002</v>
          </cell>
          <cell r="BA738" t="str">
            <v>3# CU 35 mm²</v>
          </cell>
          <cell r="BB738">
            <v>11.458530739024123</v>
          </cell>
        </row>
        <row r="739">
          <cell r="B739" t="str">
            <v>A018719436</v>
          </cell>
          <cell r="C739">
            <v>6574442</v>
          </cell>
          <cell r="D739" t="str">
            <v>ANDRE LUIZ TORRES RIBAS</v>
          </cell>
          <cell r="E739">
            <v>2.5</v>
          </cell>
          <cell r="F739" t="str">
            <v>0</v>
          </cell>
          <cell r="G739">
            <v>42709</v>
          </cell>
          <cell r="H739" t="str">
            <v>DEZ</v>
          </cell>
          <cell r="I739">
            <v>2016</v>
          </cell>
          <cell r="J739">
            <v>42738</v>
          </cell>
          <cell r="K739">
            <v>42738</v>
          </cell>
          <cell r="L739" t="str">
            <v>JAN</v>
          </cell>
          <cell r="M739">
            <v>2017</v>
          </cell>
          <cell r="N739" t="str">
            <v>-</v>
          </cell>
          <cell r="O739" t="str">
            <v>CONCLUÍDO</v>
          </cell>
          <cell r="P739">
            <v>1</v>
          </cell>
          <cell r="Q739">
            <v>17</v>
          </cell>
          <cell r="R739" t="str">
            <v>Mariana</v>
          </cell>
          <cell r="S739" t="str">
            <v>REPROVADO</v>
          </cell>
          <cell r="T739">
            <v>42739</v>
          </cell>
          <cell r="U739" t="str">
            <v>JAN</v>
          </cell>
          <cell r="V739">
            <v>2017</v>
          </cell>
          <cell r="W739" t="str">
            <v>SÃO GONÇALO</v>
          </cell>
          <cell r="X739" t="str">
            <v>NT-BR 010 R-1</v>
          </cell>
          <cell r="Y739" t="str">
            <v>MICRO</v>
          </cell>
          <cell r="Z739" t="str">
            <v>NÃO</v>
          </cell>
          <cell r="AA739" t="str">
            <v>BT - 2Ø</v>
          </cell>
          <cell r="AB739" t="str">
            <v>Residencial</v>
          </cell>
          <cell r="AC739" t="str">
            <v>ORDEM FINALIZADA</v>
          </cell>
          <cell r="AD739" t="str">
            <v>-22.787714</v>
          </cell>
          <cell r="AE739" t="str">
            <v>-42.940625</v>
          </cell>
          <cell r="AF739" t="str">
            <v>NÃO</v>
          </cell>
          <cell r="AH739" t="str">
            <v>AUTO</v>
          </cell>
          <cell r="AJ739">
            <v>42780</v>
          </cell>
          <cell r="AK739" t="str">
            <v>FEV</v>
          </cell>
          <cell r="AL739">
            <v>2017</v>
          </cell>
          <cell r="AM739" t="str">
            <v>Projeflex</v>
          </cell>
          <cell r="AQ739">
            <v>3</v>
          </cell>
          <cell r="AR739" t="str">
            <v/>
          </cell>
          <cell r="AS739">
            <v>71</v>
          </cell>
          <cell r="AT739" t="str">
            <v>Formulário de SA</v>
          </cell>
          <cell r="AU739" t="str">
            <v>GXD05</v>
          </cell>
          <cell r="AV739" t="str">
            <v>S230732</v>
          </cell>
          <cell r="AW739">
            <v>30</v>
          </cell>
          <cell r="AX739" t="str">
            <v>3# PR 1kV 3x95(70)mm²AL</v>
          </cell>
          <cell r="AY739">
            <v>0.185</v>
          </cell>
          <cell r="BA739" t="str">
            <v>3# CA 2 AWG</v>
          </cell>
          <cell r="BB739">
            <v>21.102847280215499</v>
          </cell>
        </row>
        <row r="740">
          <cell r="B740" t="str">
            <v>A018957374</v>
          </cell>
          <cell r="C740">
            <v>419135</v>
          </cell>
          <cell r="D740" t="str">
            <v>ZAIR JOSE ROSALEM</v>
          </cell>
          <cell r="E740">
            <v>3</v>
          </cell>
          <cell r="F740">
            <v>3</v>
          </cell>
          <cell r="G740">
            <v>42737</v>
          </cell>
          <cell r="H740" t="str">
            <v>JAN</v>
          </cell>
          <cell r="I740">
            <v>2017</v>
          </cell>
          <cell r="J740">
            <v>42738</v>
          </cell>
          <cell r="K740">
            <v>42738</v>
          </cell>
          <cell r="L740" t="str">
            <v>JAN</v>
          </cell>
          <cell r="M740">
            <v>2017</v>
          </cell>
          <cell r="N740" t="str">
            <v>-</v>
          </cell>
          <cell r="O740" t="str">
            <v>CONCLUÍDO</v>
          </cell>
          <cell r="P740">
            <v>14</v>
          </cell>
          <cell r="Q740">
            <v>14</v>
          </cell>
          <cell r="R740" t="str">
            <v>Mariana</v>
          </cell>
          <cell r="S740" t="str">
            <v>APROVADO</v>
          </cell>
          <cell r="T740">
            <v>42752</v>
          </cell>
          <cell r="U740" t="str">
            <v>JAN</v>
          </cell>
          <cell r="V740">
            <v>2017</v>
          </cell>
          <cell r="W740" t="str">
            <v>CABO FRIO</v>
          </cell>
          <cell r="X740" t="str">
            <v>NT-BR 010 R-1</v>
          </cell>
          <cell r="Y740" t="str">
            <v>MICRO</v>
          </cell>
          <cell r="Z740" t="str">
            <v>NÃO</v>
          </cell>
          <cell r="AA740" t="str">
            <v>BT - 3Ø</v>
          </cell>
          <cell r="AB740" t="str">
            <v>Residencial</v>
          </cell>
          <cell r="AC740" t="str">
            <v>ORDEM FINALIZADA</v>
          </cell>
          <cell r="AD740" t="str">
            <v>-22.880614</v>
          </cell>
          <cell r="AE740" t="str">
            <v>-42.010494</v>
          </cell>
          <cell r="AF740" t="str">
            <v>SIM</v>
          </cell>
          <cell r="AG740">
            <v>42765</v>
          </cell>
          <cell r="AH740" t="str">
            <v>AUTO</v>
          </cell>
          <cell r="AJ740">
            <v>42765</v>
          </cell>
          <cell r="AK740" t="str">
            <v>JAN</v>
          </cell>
          <cell r="AL740">
            <v>2017</v>
          </cell>
          <cell r="AM740" t="str">
            <v xml:space="preserve">Carvalhos Belo Automação Residencial </v>
          </cell>
          <cell r="AQ740">
            <v>1</v>
          </cell>
          <cell r="AR740" t="str">
            <v/>
          </cell>
          <cell r="AS740">
            <v>28</v>
          </cell>
          <cell r="AU740" t="str">
            <v>CAF08</v>
          </cell>
          <cell r="AV740" t="str">
            <v>CF44084</v>
          </cell>
          <cell r="AW740">
            <v>150</v>
          </cell>
          <cell r="AX740" t="str">
            <v>3# CU 35 mm² (CU 16-1 FIO)</v>
          </cell>
          <cell r="AY740">
            <v>0.24609999999999999</v>
          </cell>
          <cell r="BA740" t="str">
            <v>3# CU 35 mm²</v>
          </cell>
          <cell r="BB740">
            <v>2.7081925993890041</v>
          </cell>
        </row>
        <row r="741">
          <cell r="B741" t="str">
            <v>A018802787</v>
          </cell>
          <cell r="C741">
            <v>3889968</v>
          </cell>
          <cell r="D741" t="str">
            <v>PAULO TADEU SIDRONIO NASCIMENTO</v>
          </cell>
          <cell r="E741">
            <v>3</v>
          </cell>
          <cell r="F741" t="str">
            <v>0</v>
          </cell>
          <cell r="G741">
            <v>42718</v>
          </cell>
          <cell r="H741" t="str">
            <v>DEZ</v>
          </cell>
          <cell r="I741">
            <v>2016</v>
          </cell>
          <cell r="J741">
            <v>42740</v>
          </cell>
          <cell r="K741">
            <v>42740</v>
          </cell>
          <cell r="L741" t="str">
            <v>JAN</v>
          </cell>
          <cell r="M741">
            <v>2017</v>
          </cell>
          <cell r="N741" t="str">
            <v>-</v>
          </cell>
          <cell r="O741" t="str">
            <v>CONCLUÍDO</v>
          </cell>
          <cell r="P741">
            <v>4</v>
          </cell>
          <cell r="Q741">
            <v>21</v>
          </cell>
          <cell r="R741" t="str">
            <v>Olney</v>
          </cell>
          <cell r="S741" t="str">
            <v>REPROVADO</v>
          </cell>
          <cell r="T741">
            <v>42744</v>
          </cell>
          <cell r="U741" t="str">
            <v>JAN</v>
          </cell>
          <cell r="V741">
            <v>2017</v>
          </cell>
          <cell r="W741" t="str">
            <v>SÃO GONÇALO</v>
          </cell>
          <cell r="X741" t="str">
            <v>NT-BR 010 R-1</v>
          </cell>
          <cell r="Y741" t="str">
            <v>MICRO</v>
          </cell>
          <cell r="Z741" t="str">
            <v>NÃO</v>
          </cell>
          <cell r="AA741" t="str">
            <v>BT - 2Ø</v>
          </cell>
          <cell r="AB741" t="str">
            <v>Residencial</v>
          </cell>
          <cell r="AC741" t="str">
            <v>ORDEM FINALIZADA</v>
          </cell>
          <cell r="AD741" t="str">
            <v>-22.817552</v>
          </cell>
          <cell r="AE741" t="str">
            <v>-43.026187</v>
          </cell>
          <cell r="AF741" t="str">
            <v>NÃO</v>
          </cell>
          <cell r="AH741" t="str">
            <v>AUTO</v>
          </cell>
          <cell r="AJ741">
            <v>42789</v>
          </cell>
          <cell r="AK741" t="str">
            <v>FEV</v>
          </cell>
          <cell r="AL741">
            <v>2017</v>
          </cell>
          <cell r="AM741" t="str">
            <v>Solos Energia Solar</v>
          </cell>
          <cell r="AQ741">
            <v>2</v>
          </cell>
          <cell r="AR741" t="str">
            <v/>
          </cell>
          <cell r="AS741">
            <v>71</v>
          </cell>
          <cell r="AT741" t="str">
            <v>ART</v>
          </cell>
          <cell r="AU741" t="str">
            <v>GAB12</v>
          </cell>
          <cell r="AV741" t="str">
            <v>S221201</v>
          </cell>
          <cell r="AW741">
            <v>30</v>
          </cell>
          <cell r="AX741" t="str">
            <v>3# PR 1kV 3x50(50)mm²AL</v>
          </cell>
          <cell r="AY741">
            <v>0.1051</v>
          </cell>
          <cell r="BA741" t="str">
            <v>3# COMP 185</v>
          </cell>
          <cell r="BB741">
            <v>5.5223963625090704</v>
          </cell>
        </row>
        <row r="742">
          <cell r="B742" t="str">
            <v>A018531451</v>
          </cell>
          <cell r="C742">
            <v>937065</v>
          </cell>
          <cell r="D742" t="str">
            <v>SOCIEDADE ESP FRATERNIDADE</v>
          </cell>
          <cell r="E742">
            <v>6</v>
          </cell>
          <cell r="F742" t="str">
            <v>0</v>
          </cell>
          <cell r="G742">
            <v>42684</v>
          </cell>
          <cell r="H742" t="str">
            <v>NOV</v>
          </cell>
          <cell r="I742">
            <v>2016</v>
          </cell>
          <cell r="J742">
            <v>42740</v>
          </cell>
          <cell r="K742">
            <v>42740</v>
          </cell>
          <cell r="L742" t="str">
            <v>JAN</v>
          </cell>
          <cell r="M742">
            <v>2017</v>
          </cell>
          <cell r="N742" t="str">
            <v>-</v>
          </cell>
          <cell r="O742" t="str">
            <v>CONCLUÍDO</v>
          </cell>
          <cell r="P742">
            <v>1</v>
          </cell>
          <cell r="Q742">
            <v>19</v>
          </cell>
          <cell r="R742" t="str">
            <v>Mariana</v>
          </cell>
          <cell r="S742" t="str">
            <v>REPROVADO</v>
          </cell>
          <cell r="T742">
            <v>42741</v>
          </cell>
          <cell r="U742" t="str">
            <v>JAN</v>
          </cell>
          <cell r="V742">
            <v>2017</v>
          </cell>
          <cell r="W742" t="str">
            <v>NITERÓI</v>
          </cell>
          <cell r="X742" t="str">
            <v>NT-BR 010 R-1</v>
          </cell>
          <cell r="Y742" t="str">
            <v>MICRO</v>
          </cell>
          <cell r="Z742" t="str">
            <v>NÃO</v>
          </cell>
          <cell r="AA742" t="str">
            <v>BT - 3Ø</v>
          </cell>
          <cell r="AB742" t="str">
            <v>Comercial</v>
          </cell>
          <cell r="AC742" t="str">
            <v>ORDEM FINALIZADA</v>
          </cell>
          <cell r="AD742" t="str">
            <v>-22.908360</v>
          </cell>
          <cell r="AE742" t="str">
            <v>-43.001391</v>
          </cell>
          <cell r="AF742" t="str">
            <v>NÃO</v>
          </cell>
          <cell r="AH742" t="str">
            <v>AUTO REM</v>
          </cell>
          <cell r="AI742" t="str">
            <v>937065 - 70% / 360063 - 30%</v>
          </cell>
          <cell r="AJ742">
            <v>42758</v>
          </cell>
          <cell r="AK742" t="str">
            <v>JAN</v>
          </cell>
          <cell r="AL742">
            <v>2017</v>
          </cell>
          <cell r="AM742" t="str">
            <v>Engie</v>
          </cell>
          <cell r="AQ742">
            <v>2</v>
          </cell>
          <cell r="AR742" t="str">
            <v/>
          </cell>
          <cell r="AS742">
            <v>74</v>
          </cell>
          <cell r="AT742" t="str">
            <v>Representante Legal</v>
          </cell>
          <cell r="AU742" t="str">
            <v>PIN08</v>
          </cell>
          <cell r="AV742" t="str">
            <v>NI34052</v>
          </cell>
          <cell r="AW742">
            <v>75</v>
          </cell>
          <cell r="AX742" t="str">
            <v>3# CA 2 AWG (CA 2 AWG)</v>
          </cell>
          <cell r="AY742">
            <v>0.16700000000000001</v>
          </cell>
          <cell r="BA742" t="str">
            <v>3# CA 2 AWG</v>
          </cell>
          <cell r="BB742">
            <v>4.1399999999999997</v>
          </cell>
        </row>
        <row r="743">
          <cell r="B743" t="str">
            <v>A018735080</v>
          </cell>
          <cell r="C743">
            <v>3983798</v>
          </cell>
          <cell r="D743" t="str">
            <v>N T G MORAES ACADEMIA LTDA ME</v>
          </cell>
          <cell r="E743">
            <v>28</v>
          </cell>
          <cell r="F743" t="str">
            <v>0</v>
          </cell>
          <cell r="G743">
            <v>42710</v>
          </cell>
          <cell r="H743" t="str">
            <v>DEZ</v>
          </cell>
          <cell r="I743">
            <v>2016</v>
          </cell>
          <cell r="J743">
            <v>42740</v>
          </cell>
          <cell r="K743">
            <v>42740</v>
          </cell>
          <cell r="L743" t="str">
            <v>JAN</v>
          </cell>
          <cell r="M743">
            <v>2017</v>
          </cell>
          <cell r="N743" t="str">
            <v>-</v>
          </cell>
          <cell r="O743" t="str">
            <v>CONCLUÍDO</v>
          </cell>
          <cell r="P743">
            <v>5</v>
          </cell>
          <cell r="Q743">
            <v>22</v>
          </cell>
          <cell r="R743" t="str">
            <v>Mariana</v>
          </cell>
          <cell r="S743" t="str">
            <v>REPROVADO</v>
          </cell>
          <cell r="T743">
            <v>42745</v>
          </cell>
          <cell r="U743" t="str">
            <v>JAN</v>
          </cell>
          <cell r="V743">
            <v>2017</v>
          </cell>
          <cell r="W743" t="str">
            <v>MACAÉ</v>
          </cell>
          <cell r="X743" t="str">
            <v>NT-BR 010 R-1</v>
          </cell>
          <cell r="Y743" t="str">
            <v>MICRO</v>
          </cell>
          <cell r="Z743" t="str">
            <v>NÃO</v>
          </cell>
          <cell r="AA743" t="str">
            <v>BT - 3Ø</v>
          </cell>
          <cell r="AB743" t="str">
            <v>Comercial</v>
          </cell>
          <cell r="AC743" t="str">
            <v>ORDEM FINALIZADA</v>
          </cell>
          <cell r="AD743" t="str">
            <v>-22.501773</v>
          </cell>
          <cell r="AE743" t="str">
            <v>-41.926202</v>
          </cell>
          <cell r="AF743" t="str">
            <v>NÃO</v>
          </cell>
          <cell r="AH743" t="str">
            <v>AUTO</v>
          </cell>
          <cell r="AJ743">
            <v>42776</v>
          </cell>
          <cell r="AK743" t="str">
            <v>FEV</v>
          </cell>
          <cell r="AL743">
            <v>2017</v>
          </cell>
          <cell r="AM743" t="str">
            <v>Ponto Engenharia</v>
          </cell>
          <cell r="AQ743">
            <v>4</v>
          </cell>
          <cell r="AR743" t="str">
            <v/>
          </cell>
          <cell r="AS743">
            <v>66</v>
          </cell>
          <cell r="AT743" t="str">
            <v>Lista de UCs - %</v>
          </cell>
          <cell r="AU743" t="str">
            <v>RDO02</v>
          </cell>
          <cell r="AV743" t="str">
            <v>MC20345</v>
          </cell>
          <cell r="AW743">
            <v>75</v>
          </cell>
          <cell r="AX743" t="str">
            <v>3# PR 1kV 3x95(70)mm²AL</v>
          </cell>
          <cell r="AY743">
            <v>0.64200000000000002</v>
          </cell>
          <cell r="BA743" t="str">
            <v>3# CU 35 mm²</v>
          </cell>
          <cell r="BB743">
            <v>11.458530739024123</v>
          </cell>
        </row>
        <row r="744">
          <cell r="B744" t="str">
            <v>A018990771</v>
          </cell>
          <cell r="C744">
            <v>6313996</v>
          </cell>
          <cell r="D744" t="str">
            <v>DANIEL XAVIER DINIZ</v>
          </cell>
          <cell r="E744">
            <v>4</v>
          </cell>
          <cell r="F744">
            <v>4</v>
          </cell>
          <cell r="G744">
            <v>42740</v>
          </cell>
          <cell r="H744" t="str">
            <v>JAN</v>
          </cell>
          <cell r="I744">
            <v>2017</v>
          </cell>
          <cell r="J744">
            <v>42740</v>
          </cell>
          <cell r="K744">
            <v>42740</v>
          </cell>
          <cell r="L744" t="str">
            <v>JAN</v>
          </cell>
          <cell r="M744">
            <v>2017</v>
          </cell>
          <cell r="N744" t="str">
            <v>-</v>
          </cell>
          <cell r="O744" t="str">
            <v>VISTORIA</v>
          </cell>
          <cell r="P744">
            <v>15</v>
          </cell>
          <cell r="Q744">
            <v>15</v>
          </cell>
          <cell r="R744" t="str">
            <v>Mariana</v>
          </cell>
          <cell r="S744" t="str">
            <v>APROVADO</v>
          </cell>
          <cell r="T744">
            <v>42755</v>
          </cell>
          <cell r="U744" t="str">
            <v>JAN</v>
          </cell>
          <cell r="V744">
            <v>2017</v>
          </cell>
          <cell r="W744" t="str">
            <v>CABO FRIO</v>
          </cell>
          <cell r="X744" t="str">
            <v>NT-BR 010 R-1</v>
          </cell>
          <cell r="Y744" t="str">
            <v>MICRO</v>
          </cell>
          <cell r="Z744" t="str">
            <v>NÃO</v>
          </cell>
          <cell r="AA744" t="str">
            <v>BT - 3Ø</v>
          </cell>
          <cell r="AB744" t="str">
            <v>Residencial</v>
          </cell>
          <cell r="AC744" t="str">
            <v>ORDEM SUSPENSA</v>
          </cell>
          <cell r="AD744" t="str">
            <v>-22.838069</v>
          </cell>
          <cell r="AE744" t="str">
            <v xml:space="preserve">-42.138714 </v>
          </cell>
          <cell r="AF744" t="str">
            <v>NÃO</v>
          </cell>
          <cell r="AG744" t="str">
            <v/>
          </cell>
          <cell r="AH744" t="str">
            <v>AUTO</v>
          </cell>
          <cell r="AK744" t="str">
            <v>-</v>
          </cell>
          <cell r="AL744" t="str">
            <v>-</v>
          </cell>
          <cell r="AM744" t="str">
            <v>Solar Energy do Brasil</v>
          </cell>
          <cell r="AQ744">
            <v>1</v>
          </cell>
          <cell r="AS744" t="str">
            <v>-</v>
          </cell>
          <cell r="AU744" t="str">
            <v>SPA02</v>
          </cell>
          <cell r="AV744" t="str">
            <v>CF44310</v>
          </cell>
          <cell r="AW744">
            <v>113</v>
          </cell>
          <cell r="AX744" t="str">
            <v>3# PR 1kV 3x50(50)mm²AL</v>
          </cell>
          <cell r="AY744">
            <v>0.38110000000000005</v>
          </cell>
          <cell r="BA744" t="str">
            <v>3# CA 4 AWG</v>
          </cell>
          <cell r="BB744">
            <v>15.563763975267214</v>
          </cell>
        </row>
        <row r="745">
          <cell r="B745" t="str">
            <v>A018293401</v>
          </cell>
          <cell r="C745">
            <v>4215635</v>
          </cell>
          <cell r="D745" t="str">
            <v>EMERSON ADRIANO FERRATO MELO</v>
          </cell>
          <cell r="E745">
            <v>10</v>
          </cell>
          <cell r="F745">
            <v>10</v>
          </cell>
          <cell r="G745">
            <v>42654</v>
          </cell>
          <cell r="H745" t="str">
            <v>OUT</v>
          </cell>
          <cell r="I745">
            <v>2016</v>
          </cell>
          <cell r="J745">
            <v>42740</v>
          </cell>
          <cell r="K745">
            <v>42740</v>
          </cell>
          <cell r="L745" t="str">
            <v>JAN</v>
          </cell>
          <cell r="M745">
            <v>2017</v>
          </cell>
          <cell r="N745" t="str">
            <v>-</v>
          </cell>
          <cell r="O745" t="str">
            <v>CONCLUÍDO</v>
          </cell>
          <cell r="P745">
            <v>39</v>
          </cell>
          <cell r="Q745">
            <v>61</v>
          </cell>
          <cell r="R745" t="str">
            <v>Olney</v>
          </cell>
          <cell r="S745" t="str">
            <v>APROVADO</v>
          </cell>
          <cell r="T745">
            <v>42779</v>
          </cell>
          <cell r="U745" t="str">
            <v>FEV</v>
          </cell>
          <cell r="V745">
            <v>2017</v>
          </cell>
          <cell r="W745" t="str">
            <v>PETRÓPOLIS</v>
          </cell>
          <cell r="X745" t="str">
            <v>NT-BR 010 R-1</v>
          </cell>
          <cell r="Y745" t="str">
            <v>MICRO</v>
          </cell>
          <cell r="Z745" t="str">
            <v>NÃO</v>
          </cell>
          <cell r="AA745" t="str">
            <v>BT - 3Ø</v>
          </cell>
          <cell r="AB745" t="str">
            <v>Residencial</v>
          </cell>
          <cell r="AC745" t="str">
            <v>ORDEM FINALIZADA</v>
          </cell>
          <cell r="AD745" t="str">
            <v>-22.416160</v>
          </cell>
          <cell r="AE745" t="str">
            <v>-43.097167</v>
          </cell>
          <cell r="AF745" t="str">
            <v>SIM</v>
          </cell>
          <cell r="AG745">
            <v>42828</v>
          </cell>
          <cell r="AH745" t="str">
            <v>AUTO</v>
          </cell>
          <cell r="AJ745">
            <v>42829</v>
          </cell>
          <cell r="AK745" t="str">
            <v>ABR</v>
          </cell>
          <cell r="AL745">
            <v>2017</v>
          </cell>
          <cell r="AM745" t="str">
            <v>Solar Grid</v>
          </cell>
          <cell r="AN745" t="str">
            <v>Inmetro - Inversor / Raquel</v>
          </cell>
          <cell r="AQ745">
            <v>3</v>
          </cell>
          <cell r="AS745">
            <v>175</v>
          </cell>
          <cell r="AU745" t="str">
            <v>ITP06</v>
          </cell>
          <cell r="AV745" t="str">
            <v>P871452</v>
          </cell>
          <cell r="AW745">
            <v>150</v>
          </cell>
          <cell r="AX745">
            <v>0</v>
          </cell>
          <cell r="AY745">
            <v>0</v>
          </cell>
          <cell r="BA745" t="str">
            <v>3# COMP 1/0 (CA 2 AWG)</v>
          </cell>
          <cell r="BB745">
            <v>8.75</v>
          </cell>
        </row>
        <row r="746">
          <cell r="B746" t="str">
            <v>A018990807</v>
          </cell>
          <cell r="C746">
            <v>6593850</v>
          </cell>
          <cell r="D746" t="str">
            <v>FELIPE COLONESE SCHAUMBURG</v>
          </cell>
          <cell r="E746">
            <v>4.2</v>
          </cell>
          <cell r="F746">
            <v>4.2</v>
          </cell>
          <cell r="G746">
            <v>42740</v>
          </cell>
          <cell r="H746" t="str">
            <v>JAN</v>
          </cell>
          <cell r="I746">
            <v>2017</v>
          </cell>
          <cell r="J746">
            <v>42741</v>
          </cell>
          <cell r="K746">
            <v>42741</v>
          </cell>
          <cell r="L746" t="str">
            <v>JAN</v>
          </cell>
          <cell r="M746">
            <v>2017</v>
          </cell>
          <cell r="N746" t="str">
            <v>-</v>
          </cell>
          <cell r="O746" t="str">
            <v>CONCLUÍDO</v>
          </cell>
          <cell r="P746">
            <v>19</v>
          </cell>
          <cell r="Q746">
            <v>19</v>
          </cell>
          <cell r="R746" t="str">
            <v>Olney</v>
          </cell>
          <cell r="S746" t="str">
            <v>APROVADO</v>
          </cell>
          <cell r="T746">
            <v>42760</v>
          </cell>
          <cell r="U746" t="str">
            <v>JAN</v>
          </cell>
          <cell r="V746">
            <v>2017</v>
          </cell>
          <cell r="W746" t="str">
            <v>CABO FRIO</v>
          </cell>
          <cell r="X746" t="str">
            <v>NT-BR 010 R-1</v>
          </cell>
          <cell r="Y746" t="str">
            <v>MICRO</v>
          </cell>
          <cell r="Z746" t="str">
            <v>NÃO</v>
          </cell>
          <cell r="AA746" t="str">
            <v>BT - 3Ø</v>
          </cell>
          <cell r="AB746" t="str">
            <v>Residencial</v>
          </cell>
          <cell r="AC746" t="str">
            <v>ORDEM FINALIZADA</v>
          </cell>
          <cell r="AD746" t="str">
            <v>-22.857579</v>
          </cell>
          <cell r="AE746" t="str">
            <v>-42.109092</v>
          </cell>
          <cell r="AF746" t="str">
            <v>SIM</v>
          </cell>
          <cell r="AG746">
            <v>42774</v>
          </cell>
          <cell r="AH746" t="str">
            <v>AUTO</v>
          </cell>
          <cell r="AJ746">
            <v>42776</v>
          </cell>
          <cell r="AK746" t="str">
            <v>FEV</v>
          </cell>
          <cell r="AL746">
            <v>2017</v>
          </cell>
          <cell r="AM746" t="str">
            <v>Solar Grid</v>
          </cell>
          <cell r="AQ746">
            <v>1</v>
          </cell>
          <cell r="AS746">
            <v>36</v>
          </cell>
          <cell r="AU746" t="str">
            <v>SPA01</v>
          </cell>
          <cell r="AV746" t="str">
            <v>CF44456</v>
          </cell>
          <cell r="AW746">
            <v>45</v>
          </cell>
          <cell r="AX746" t="str">
            <v>3# CU 35 mm² (CU 16-1 FIO)</v>
          </cell>
          <cell r="AY746">
            <v>0.33700000000000002</v>
          </cell>
          <cell r="BA746" t="str">
            <v>3# CU 35 mm²</v>
          </cell>
          <cell r="BB746">
            <v>2.87</v>
          </cell>
        </row>
        <row r="747">
          <cell r="B747" t="str">
            <v>A018719436</v>
          </cell>
          <cell r="C747">
            <v>6574442</v>
          </cell>
          <cell r="D747" t="str">
            <v>ANDRE LUIZ TORRES RIBAS</v>
          </cell>
          <cell r="E747">
            <v>2.5</v>
          </cell>
          <cell r="F747">
            <v>2.5</v>
          </cell>
          <cell r="G747">
            <v>42709</v>
          </cell>
          <cell r="H747" t="str">
            <v>DEZ</v>
          </cell>
          <cell r="I747">
            <v>2016</v>
          </cell>
          <cell r="J747">
            <v>42744</v>
          </cell>
          <cell r="K747">
            <v>42744</v>
          </cell>
          <cell r="L747" t="str">
            <v>JAN</v>
          </cell>
          <cell r="M747">
            <v>2017</v>
          </cell>
          <cell r="N747" t="str">
            <v>-</v>
          </cell>
          <cell r="O747" t="str">
            <v>CONCLUÍDO</v>
          </cell>
          <cell r="P747">
            <v>0</v>
          </cell>
          <cell r="Q747">
            <v>17</v>
          </cell>
          <cell r="R747" t="str">
            <v>Mariana</v>
          </cell>
          <cell r="S747" t="str">
            <v>APROVADO</v>
          </cell>
          <cell r="T747">
            <v>42744</v>
          </cell>
          <cell r="U747" t="str">
            <v>JAN</v>
          </cell>
          <cell r="V747">
            <v>2017</v>
          </cell>
          <cell r="W747" t="str">
            <v>SÃO GONÇALO</v>
          </cell>
          <cell r="X747" t="str">
            <v>NT-BR 010 R-1</v>
          </cell>
          <cell r="Y747" t="str">
            <v>MICRO</v>
          </cell>
          <cell r="Z747" t="str">
            <v>NÃO</v>
          </cell>
          <cell r="AA747" t="str">
            <v>BT - 2Ø</v>
          </cell>
          <cell r="AB747" t="str">
            <v>Residencial</v>
          </cell>
          <cell r="AC747" t="str">
            <v>ORDEM FINALIZADA</v>
          </cell>
          <cell r="AD747" t="str">
            <v>-22.787714</v>
          </cell>
          <cell r="AE747" t="str">
            <v>-42.940625</v>
          </cell>
          <cell r="AF747" t="str">
            <v>SIM</v>
          </cell>
          <cell r="AG747">
            <v>42779</v>
          </cell>
          <cell r="AH747" t="str">
            <v>AUTO</v>
          </cell>
          <cell r="AJ747">
            <v>42780</v>
          </cell>
          <cell r="AK747" t="str">
            <v>FEV</v>
          </cell>
          <cell r="AL747">
            <v>2017</v>
          </cell>
          <cell r="AM747" t="str">
            <v>Projeflex</v>
          </cell>
          <cell r="AQ747">
            <v>4</v>
          </cell>
          <cell r="AS747">
            <v>71</v>
          </cell>
          <cell r="AU747" t="str">
            <v>GXD05</v>
          </cell>
          <cell r="AV747" t="str">
            <v>S230732</v>
          </cell>
          <cell r="AW747">
            <v>30</v>
          </cell>
          <cell r="AX747" t="str">
            <v>3# PR 1kV 3x95(70)mm²AL</v>
          </cell>
          <cell r="AY747">
            <v>0.185</v>
          </cell>
          <cell r="BA747" t="str">
            <v>3# CA 2 AWG</v>
          </cell>
          <cell r="BB747">
            <v>21.102847280215499</v>
          </cell>
        </row>
        <row r="748">
          <cell r="B748" t="str">
            <v>A018848773</v>
          </cell>
          <cell r="C748">
            <v>384886</v>
          </cell>
          <cell r="D748" t="str">
            <v>ELIEL MARTINS DA SILVA</v>
          </cell>
          <cell r="E748">
            <v>3</v>
          </cell>
          <cell r="F748">
            <v>3</v>
          </cell>
          <cell r="G748">
            <v>42723</v>
          </cell>
          <cell r="H748" t="str">
            <v>DEZ</v>
          </cell>
          <cell r="I748">
            <v>2016</v>
          </cell>
          <cell r="J748">
            <v>42744</v>
          </cell>
          <cell r="K748">
            <v>42744</v>
          </cell>
          <cell r="L748" t="str">
            <v>JAN</v>
          </cell>
          <cell r="M748">
            <v>2017</v>
          </cell>
          <cell r="N748" t="str">
            <v>-</v>
          </cell>
          <cell r="O748" t="str">
            <v>CONCLUÍDO</v>
          </cell>
          <cell r="P748">
            <v>16</v>
          </cell>
          <cell r="Q748">
            <v>16</v>
          </cell>
          <cell r="R748" t="str">
            <v>Olney</v>
          </cell>
          <cell r="S748" t="str">
            <v>APROVADO</v>
          </cell>
          <cell r="T748">
            <v>42760</v>
          </cell>
          <cell r="U748" t="str">
            <v>JAN</v>
          </cell>
          <cell r="V748">
            <v>2017</v>
          </cell>
          <cell r="W748" t="str">
            <v>SÃO GONÇALO</v>
          </cell>
          <cell r="X748" t="str">
            <v>NT-BR 010 R-1</v>
          </cell>
          <cell r="Y748" t="str">
            <v>MICRO</v>
          </cell>
          <cell r="Z748" t="str">
            <v>NÃO</v>
          </cell>
          <cell r="AA748" t="str">
            <v>BT - 2Ø</v>
          </cell>
          <cell r="AB748" t="str">
            <v>Residencial</v>
          </cell>
          <cell r="AC748" t="str">
            <v>ORDEM FINALIZADA</v>
          </cell>
          <cell r="AD748" t="str">
            <v>-22.828694</v>
          </cell>
          <cell r="AE748" t="str">
            <v>-43.077775</v>
          </cell>
          <cell r="AF748" t="str">
            <v>SIM</v>
          </cell>
          <cell r="AG748">
            <v>42779</v>
          </cell>
          <cell r="AH748" t="str">
            <v>AUTO</v>
          </cell>
          <cell r="AJ748">
            <v>42780</v>
          </cell>
          <cell r="AK748" t="str">
            <v>FEV</v>
          </cell>
          <cell r="AL748">
            <v>2017</v>
          </cell>
          <cell r="AM748" t="str">
            <v>Edb Renováveis</v>
          </cell>
          <cell r="AQ748">
            <v>2</v>
          </cell>
          <cell r="AS748">
            <v>57</v>
          </cell>
          <cell r="AU748" t="str">
            <v>GRD24</v>
          </cell>
          <cell r="AV748" t="str">
            <v>S241072</v>
          </cell>
          <cell r="AW748">
            <v>75</v>
          </cell>
          <cell r="AX748" t="str">
            <v>3# PR 1kV 3x50(50)mm²AL</v>
          </cell>
          <cell r="AY748">
            <v>0.16009999999999999</v>
          </cell>
          <cell r="BA748" t="str">
            <v>3# CA 2 AWG</v>
          </cell>
          <cell r="BB748">
            <v>6.0119618061282472</v>
          </cell>
        </row>
        <row r="749">
          <cell r="B749" t="str">
            <v>A018531451</v>
          </cell>
          <cell r="C749">
            <v>937065</v>
          </cell>
          <cell r="D749" t="str">
            <v>SOCIEDADE ESP FRATERNIDADE</v>
          </cell>
          <cell r="E749">
            <v>6</v>
          </cell>
          <cell r="F749">
            <v>6</v>
          </cell>
          <cell r="G749">
            <v>42684</v>
          </cell>
          <cell r="H749" t="str">
            <v>NOV</v>
          </cell>
          <cell r="I749">
            <v>2016</v>
          </cell>
          <cell r="J749">
            <v>42746</v>
          </cell>
          <cell r="K749">
            <v>42746</v>
          </cell>
          <cell r="L749" t="str">
            <v>JAN</v>
          </cell>
          <cell r="M749">
            <v>2017</v>
          </cell>
          <cell r="N749" t="str">
            <v>-</v>
          </cell>
          <cell r="O749" t="str">
            <v>CONCLUÍDO</v>
          </cell>
          <cell r="P749">
            <v>0</v>
          </cell>
          <cell r="Q749">
            <v>19</v>
          </cell>
          <cell r="R749" t="str">
            <v>Mariana</v>
          </cell>
          <cell r="S749" t="str">
            <v>APROVADO</v>
          </cell>
          <cell r="T749">
            <v>42746</v>
          </cell>
          <cell r="U749" t="str">
            <v>JAN</v>
          </cell>
          <cell r="V749">
            <v>2017</v>
          </cell>
          <cell r="W749" t="str">
            <v>NITERÓI</v>
          </cell>
          <cell r="X749" t="str">
            <v>NT-BR 010 R-1</v>
          </cell>
          <cell r="Y749" t="str">
            <v>MICRO</v>
          </cell>
          <cell r="Z749" t="str">
            <v>NÃO</v>
          </cell>
          <cell r="AA749" t="str">
            <v>BT - 3Ø</v>
          </cell>
          <cell r="AB749" t="str">
            <v>Comercial</v>
          </cell>
          <cell r="AC749" t="str">
            <v>ORDEM FINALIZADA</v>
          </cell>
          <cell r="AD749" t="str">
            <v>-22.908360</v>
          </cell>
          <cell r="AE749" t="str">
            <v>-43.001391</v>
          </cell>
          <cell r="AF749" t="str">
            <v>SIM</v>
          </cell>
          <cell r="AG749">
            <v>42755</v>
          </cell>
          <cell r="AH749" t="str">
            <v>AUTO REM</v>
          </cell>
          <cell r="AI749" t="str">
            <v>937065 - 70% / 360063 - 30%</v>
          </cell>
          <cell r="AJ749">
            <v>42758</v>
          </cell>
          <cell r="AK749" t="str">
            <v>JAN</v>
          </cell>
          <cell r="AL749">
            <v>2017</v>
          </cell>
          <cell r="AM749" t="str">
            <v>Engie</v>
          </cell>
          <cell r="AQ749">
            <v>3</v>
          </cell>
          <cell r="AS749">
            <v>74</v>
          </cell>
          <cell r="AU749" t="str">
            <v>PIN08</v>
          </cell>
          <cell r="AV749" t="str">
            <v>NI34052</v>
          </cell>
          <cell r="AW749">
            <v>75</v>
          </cell>
          <cell r="AX749" t="str">
            <v>3# CA 2 AWG (CA 2 AWG)</v>
          </cell>
          <cell r="AY749">
            <v>0.16700000000000001</v>
          </cell>
          <cell r="BA749" t="str">
            <v>3# CA 2 AWG</v>
          </cell>
          <cell r="BB749">
            <v>4.1399999999999997</v>
          </cell>
        </row>
        <row r="750">
          <cell r="B750" t="str">
            <v>A018632126</v>
          </cell>
          <cell r="C750">
            <v>3791380</v>
          </cell>
          <cell r="D750" t="str">
            <v>JOEL FERREIRA BATISTA JUNIOR</v>
          </cell>
          <cell r="E750">
            <v>28.8</v>
          </cell>
          <cell r="F750">
            <v>28.8</v>
          </cell>
          <cell r="G750">
            <v>42697</v>
          </cell>
          <cell r="H750" t="str">
            <v>NOV</v>
          </cell>
          <cell r="I750">
            <v>2016</v>
          </cell>
          <cell r="J750">
            <v>42746</v>
          </cell>
          <cell r="K750">
            <v>42746</v>
          </cell>
          <cell r="L750" t="str">
            <v>JAN</v>
          </cell>
          <cell r="M750">
            <v>2017</v>
          </cell>
          <cell r="N750" t="str">
            <v>-</v>
          </cell>
          <cell r="O750" t="str">
            <v>CONCLUÍDO</v>
          </cell>
          <cell r="P750">
            <v>0</v>
          </cell>
          <cell r="Q750">
            <v>24</v>
          </cell>
          <cell r="R750" t="str">
            <v>Olney</v>
          </cell>
          <cell r="S750" t="str">
            <v>APROVADO</v>
          </cell>
          <cell r="T750">
            <v>42746</v>
          </cell>
          <cell r="U750" t="str">
            <v>JAN</v>
          </cell>
          <cell r="V750">
            <v>2017</v>
          </cell>
          <cell r="W750" t="str">
            <v>CABO FRIO</v>
          </cell>
          <cell r="X750" t="str">
            <v>NT-BR 010 R-1</v>
          </cell>
          <cell r="Y750" t="str">
            <v>MICRO</v>
          </cell>
          <cell r="Z750" t="str">
            <v>NÃO</v>
          </cell>
          <cell r="AA750" t="str">
            <v>BT - 3Ø</v>
          </cell>
          <cell r="AB750" t="str">
            <v>Residencial</v>
          </cell>
          <cell r="AC750" t="str">
            <v>ORDEM FINALIZADA</v>
          </cell>
          <cell r="AD750" t="str">
            <v>-22.840611</v>
          </cell>
          <cell r="AE750" t="str">
            <v>-42.352311</v>
          </cell>
          <cell r="AF750" t="str">
            <v>SIM</v>
          </cell>
          <cell r="AG750">
            <v>42756</v>
          </cell>
          <cell r="AH750" t="str">
            <v>AUTO</v>
          </cell>
          <cell r="AJ750">
            <v>42758</v>
          </cell>
          <cell r="AK750" t="str">
            <v>JAN</v>
          </cell>
          <cell r="AL750">
            <v>2017</v>
          </cell>
          <cell r="AM750" t="str">
            <v>ENG Soluções em Engenharia</v>
          </cell>
          <cell r="AQ750">
            <v>4</v>
          </cell>
          <cell r="AS750">
            <v>61</v>
          </cell>
          <cell r="AU750" t="str">
            <v>EAR01</v>
          </cell>
          <cell r="AV750" t="str">
            <v>AR61052</v>
          </cell>
          <cell r="AW750">
            <v>45</v>
          </cell>
          <cell r="AX750" t="str">
            <v>3# PR 1kV 3x50(50)mm²AL</v>
          </cell>
          <cell r="AY750">
            <v>0.4551</v>
          </cell>
          <cell r="BA750" t="str">
            <v>3# CA 2 AWG</v>
          </cell>
          <cell r="BB750">
            <v>60.717894026967592</v>
          </cell>
        </row>
        <row r="751">
          <cell r="B751" t="str">
            <v>A018724435</v>
          </cell>
          <cell r="C751">
            <v>5925771</v>
          </cell>
          <cell r="D751" t="str">
            <v>IVON PINHEIRO DE FARIA</v>
          </cell>
          <cell r="E751">
            <v>3</v>
          </cell>
          <cell r="F751">
            <v>3</v>
          </cell>
          <cell r="G751">
            <v>42709</v>
          </cell>
          <cell r="H751" t="str">
            <v>DEZ</v>
          </cell>
          <cell r="I751">
            <v>2016</v>
          </cell>
          <cell r="J751">
            <v>42746</v>
          </cell>
          <cell r="K751">
            <v>42746</v>
          </cell>
          <cell r="L751" t="str">
            <v>JAN</v>
          </cell>
          <cell r="M751">
            <v>2017</v>
          </cell>
          <cell r="N751" t="str">
            <v>-</v>
          </cell>
          <cell r="O751" t="str">
            <v>CONCLUÍDO</v>
          </cell>
          <cell r="P751">
            <v>6</v>
          </cell>
          <cell r="Q751">
            <v>14</v>
          </cell>
          <cell r="R751" t="str">
            <v>Mariana</v>
          </cell>
          <cell r="S751" t="str">
            <v>APROVADO</v>
          </cell>
          <cell r="T751">
            <v>42752</v>
          </cell>
          <cell r="U751" t="str">
            <v>JAN</v>
          </cell>
          <cell r="V751">
            <v>2017</v>
          </cell>
          <cell r="W751" t="str">
            <v>CAMPOS</v>
          </cell>
          <cell r="X751" t="str">
            <v>NT-BR 010 R-1</v>
          </cell>
          <cell r="Y751" t="str">
            <v>MICRO</v>
          </cell>
          <cell r="Z751" t="str">
            <v>NÃO</v>
          </cell>
          <cell r="AA751" t="str">
            <v>BT - 2Ø</v>
          </cell>
          <cell r="AB751" t="str">
            <v>Residencial</v>
          </cell>
          <cell r="AC751" t="str">
            <v>ORDEM FINALIZADA</v>
          </cell>
          <cell r="AD751" t="str">
            <v>-21.765559</v>
          </cell>
          <cell r="AE751" t="str">
            <v xml:space="preserve">-41.349906 </v>
          </cell>
          <cell r="AF751" t="str">
            <v>SIM</v>
          </cell>
          <cell r="AG751">
            <v>42776</v>
          </cell>
          <cell r="AH751" t="str">
            <v>AUTO</v>
          </cell>
          <cell r="AJ751">
            <v>42779</v>
          </cell>
          <cell r="AK751" t="str">
            <v>FEV</v>
          </cell>
          <cell r="AL751">
            <v>2017</v>
          </cell>
          <cell r="AM751" t="str">
            <v>Sun of Atlantic Energy</v>
          </cell>
          <cell r="AQ751">
            <v>2</v>
          </cell>
          <cell r="AS751">
            <v>70</v>
          </cell>
          <cell r="AU751" t="str">
            <v>DIC10</v>
          </cell>
          <cell r="AV751" t="str">
            <v>CP31819</v>
          </cell>
          <cell r="AW751">
            <v>75</v>
          </cell>
          <cell r="AX751" t="str">
            <v>3# CA 1/0 AWG (CA 2 AWG)</v>
          </cell>
          <cell r="AY751">
            <v>0.3831</v>
          </cell>
          <cell r="BA751" t="str">
            <v>3# CA 336,4 MCM (CA 1/0 AWG)</v>
          </cell>
          <cell r="BB751">
            <v>3.6512502434132834</v>
          </cell>
        </row>
        <row r="752">
          <cell r="B752" t="str">
            <v>A018735080</v>
          </cell>
          <cell r="C752">
            <v>3983798</v>
          </cell>
          <cell r="D752" t="str">
            <v>N T G MORAES ACADEMIA LTDA ME</v>
          </cell>
          <cell r="E752">
            <v>28</v>
          </cell>
          <cell r="F752">
            <v>28</v>
          </cell>
          <cell r="G752">
            <v>42710</v>
          </cell>
          <cell r="H752" t="str">
            <v>DEZ</v>
          </cell>
          <cell r="I752">
            <v>2016</v>
          </cell>
          <cell r="J752">
            <v>42746</v>
          </cell>
          <cell r="K752">
            <v>42746</v>
          </cell>
          <cell r="L752" t="str">
            <v>JAN</v>
          </cell>
          <cell r="M752">
            <v>2017</v>
          </cell>
          <cell r="N752" t="str">
            <v>-</v>
          </cell>
          <cell r="O752" t="str">
            <v>CONCLUÍDO</v>
          </cell>
          <cell r="P752">
            <v>0</v>
          </cell>
          <cell r="Q752">
            <v>22</v>
          </cell>
          <cell r="R752" t="str">
            <v>Mariana</v>
          </cell>
          <cell r="S752" t="str">
            <v>APROVADO</v>
          </cell>
          <cell r="T752">
            <v>42746</v>
          </cell>
          <cell r="U752" t="str">
            <v>JAN</v>
          </cell>
          <cell r="V752">
            <v>2017</v>
          </cell>
          <cell r="W752" t="str">
            <v>MACAÉ</v>
          </cell>
          <cell r="X752" t="str">
            <v>NT-BR 010 R-1</v>
          </cell>
          <cell r="Y752" t="str">
            <v>MICRO</v>
          </cell>
          <cell r="Z752" t="str">
            <v>NÃO</v>
          </cell>
          <cell r="AA752" t="str">
            <v>BT - 3Ø</v>
          </cell>
          <cell r="AB752" t="str">
            <v>Comercial</v>
          </cell>
          <cell r="AC752" t="str">
            <v>ORDEM FINALIZADA</v>
          </cell>
          <cell r="AD752" t="str">
            <v>-22.501773</v>
          </cell>
          <cell r="AE752" t="str">
            <v>-41.926202</v>
          </cell>
          <cell r="AF752" t="str">
            <v>SIM</v>
          </cell>
          <cell r="AG752">
            <v>42775</v>
          </cell>
          <cell r="AH752" t="str">
            <v>AUTO</v>
          </cell>
          <cell r="AJ752">
            <v>42776</v>
          </cell>
          <cell r="AK752" t="str">
            <v>FEV</v>
          </cell>
          <cell r="AL752">
            <v>2017</v>
          </cell>
          <cell r="AM752" t="str">
            <v>Ponto Engenharia</v>
          </cell>
          <cell r="AQ752">
            <v>5</v>
          </cell>
          <cell r="AS752">
            <v>66</v>
          </cell>
          <cell r="AU752" t="str">
            <v>RDO02</v>
          </cell>
          <cell r="AV752" t="str">
            <v>MC20345</v>
          </cell>
          <cell r="AW752">
            <v>75</v>
          </cell>
          <cell r="AX752" t="str">
            <v>3# PR 1kV 3x95(70)mm²AL</v>
          </cell>
          <cell r="AY752">
            <v>0.64200000000000002</v>
          </cell>
          <cell r="BA752" t="str">
            <v>3# CU 35 mm²</v>
          </cell>
          <cell r="BB752">
            <v>11.458530739024123</v>
          </cell>
        </row>
        <row r="753">
          <cell r="B753" t="str">
            <v>A018769509</v>
          </cell>
          <cell r="C753">
            <v>3815856</v>
          </cell>
          <cell r="D753" t="str">
            <v>MICHELE LAUREANTI</v>
          </cell>
          <cell r="E753">
            <v>4</v>
          </cell>
          <cell r="F753" t="str">
            <v>0</v>
          </cell>
          <cell r="G753">
            <v>42713</v>
          </cell>
          <cell r="H753" t="str">
            <v>DEZ</v>
          </cell>
          <cell r="I753">
            <v>2016</v>
          </cell>
          <cell r="J753">
            <v>42746</v>
          </cell>
          <cell r="K753">
            <v>42746</v>
          </cell>
          <cell r="L753" t="str">
            <v>JAN</v>
          </cell>
          <cell r="M753">
            <v>2017</v>
          </cell>
          <cell r="N753" t="str">
            <v>-</v>
          </cell>
          <cell r="O753" t="str">
            <v>CONCLUÍDO</v>
          </cell>
          <cell r="P753">
            <v>0</v>
          </cell>
          <cell r="Q753">
            <v>30</v>
          </cell>
          <cell r="R753" t="str">
            <v>Olney</v>
          </cell>
          <cell r="S753" t="str">
            <v>REPROVADO</v>
          </cell>
          <cell r="T753">
            <v>42746</v>
          </cell>
          <cell r="U753" t="str">
            <v>JAN</v>
          </cell>
          <cell r="V753">
            <v>2017</v>
          </cell>
          <cell r="W753" t="str">
            <v>ANGRA</v>
          </cell>
          <cell r="X753" t="str">
            <v>NT-BR 010 R-1</v>
          </cell>
          <cell r="Y753" t="str">
            <v>MICRO</v>
          </cell>
          <cell r="Z753" t="str">
            <v>NÃO</v>
          </cell>
          <cell r="AA753" t="str">
            <v>BT - 3Ø</v>
          </cell>
          <cell r="AB753" t="str">
            <v>Residencial</v>
          </cell>
          <cell r="AC753" t="str">
            <v>ORDEM FINALIZADA</v>
          </cell>
          <cell r="AD753" t="str">
            <v>-23.025565</v>
          </cell>
          <cell r="AE753" t="str">
            <v>-44.517569</v>
          </cell>
          <cell r="AF753" t="str">
            <v>NÃO</v>
          </cell>
          <cell r="AH753" t="str">
            <v>AUTO</v>
          </cell>
          <cell r="AJ753">
            <v>42810</v>
          </cell>
          <cell r="AK753" t="str">
            <v>MAR</v>
          </cell>
          <cell r="AL753">
            <v>2017</v>
          </cell>
          <cell r="AM753" t="str">
            <v>Neo Solar</v>
          </cell>
          <cell r="AQ753">
            <v>2</v>
          </cell>
          <cell r="AS753">
            <v>97</v>
          </cell>
          <cell r="AT753" t="str">
            <v>ART</v>
          </cell>
          <cell r="AU753" t="str">
            <v>V.RESID.</v>
          </cell>
          <cell r="AV753" t="str">
            <v>AN77925</v>
          </cell>
          <cell r="AW753">
            <v>150</v>
          </cell>
          <cell r="AX753" t="str">
            <v>3# PR 1kV 3x95(50)mm²AL</v>
          </cell>
          <cell r="AY753">
            <v>0.52800000000000002</v>
          </cell>
          <cell r="BA753" t="str">
            <v>3# CA 4/0 AWG</v>
          </cell>
          <cell r="BB753">
            <v>5.5756473405869516</v>
          </cell>
        </row>
        <row r="754">
          <cell r="B754" t="str">
            <v>A019024967</v>
          </cell>
          <cell r="C754">
            <v>6085894</v>
          </cell>
          <cell r="D754" t="str">
            <v>CRISTINA SOARES NOVAES</v>
          </cell>
          <cell r="E754">
            <v>1</v>
          </cell>
          <cell r="F754" t="str">
            <v>0</v>
          </cell>
          <cell r="G754">
            <v>42745</v>
          </cell>
          <cell r="H754" t="str">
            <v>JAN</v>
          </cell>
          <cell r="I754">
            <v>2017</v>
          </cell>
          <cell r="J754">
            <v>42746</v>
          </cell>
          <cell r="K754">
            <v>42746</v>
          </cell>
          <cell r="L754" t="str">
            <v>JAN</v>
          </cell>
          <cell r="M754">
            <v>2017</v>
          </cell>
          <cell r="N754" t="str">
            <v>-</v>
          </cell>
          <cell r="O754" t="str">
            <v>CONCLUÍDO</v>
          </cell>
          <cell r="P754">
            <v>26</v>
          </cell>
          <cell r="Q754">
            <v>40</v>
          </cell>
          <cell r="R754" t="str">
            <v>Olney</v>
          </cell>
          <cell r="S754" t="str">
            <v>REPROVADO</v>
          </cell>
          <cell r="T754">
            <v>42772</v>
          </cell>
          <cell r="U754" t="str">
            <v>FEV</v>
          </cell>
          <cell r="V754">
            <v>2017</v>
          </cell>
          <cell r="W754" t="str">
            <v>NITERÓI</v>
          </cell>
          <cell r="X754" t="str">
            <v>NT-BR 010 R-1</v>
          </cell>
          <cell r="Y754" t="str">
            <v>MICRO</v>
          </cell>
          <cell r="Z754" t="str">
            <v>NÃO</v>
          </cell>
          <cell r="AA754" t="str">
            <v>BT - 1Ø</v>
          </cell>
          <cell r="AB754" t="str">
            <v>Residencial</v>
          </cell>
          <cell r="AC754" t="str">
            <v>ORDEM FINALIZADA</v>
          </cell>
          <cell r="AD754" t="str">
            <v>-22.897623</v>
          </cell>
          <cell r="AE754" t="str">
            <v>-43.098877</v>
          </cell>
          <cell r="AF754" t="str">
            <v>NÃO</v>
          </cell>
          <cell r="AH754" t="str">
            <v>AUTO</v>
          </cell>
          <cell r="AJ754">
            <v>42829</v>
          </cell>
          <cell r="AK754" t="str">
            <v>ABR</v>
          </cell>
          <cell r="AL754">
            <v>2017</v>
          </cell>
          <cell r="AM754" t="str">
            <v>Gabriel S Wu</v>
          </cell>
          <cell r="AO754" t="str">
            <v>Yingli Solar YL260PG-29B</v>
          </cell>
          <cell r="AP754" t="str">
            <v>EcoSolys - ecos-1000</v>
          </cell>
          <cell r="AQ754">
            <v>1</v>
          </cell>
          <cell r="AS754">
            <v>84</v>
          </cell>
          <cell r="AT754" t="str">
            <v>ART + Coordenadas Geográficas/PS</v>
          </cell>
          <cell r="AU754" t="str">
            <v>ICA08</v>
          </cell>
          <cell r="AV754" t="str">
            <v>NI32024</v>
          </cell>
          <cell r="AW754">
            <v>113</v>
          </cell>
          <cell r="AX754" t="str">
            <v>3# PR 1kV 3x150(70)mm²AL</v>
          </cell>
          <cell r="AY754">
            <v>0.33510000000000001</v>
          </cell>
          <cell r="BA754" t="str">
            <v>3# COMP 185</v>
          </cell>
          <cell r="BB754">
            <v>0.56999999999999995</v>
          </cell>
        </row>
        <row r="755">
          <cell r="B755" t="str">
            <v>A019028404</v>
          </cell>
          <cell r="C755">
            <v>2546309</v>
          </cell>
          <cell r="D755" t="str">
            <v>LUIZ CARLOS GOMES JUNIOR</v>
          </cell>
          <cell r="E755">
            <v>4</v>
          </cell>
          <cell r="F755">
            <v>4</v>
          </cell>
          <cell r="G755">
            <v>42745</v>
          </cell>
          <cell r="H755" t="str">
            <v>JAN</v>
          </cell>
          <cell r="I755">
            <v>2017</v>
          </cell>
          <cell r="J755">
            <v>42746</v>
          </cell>
          <cell r="K755">
            <v>42746</v>
          </cell>
          <cell r="L755" t="str">
            <v>JAN</v>
          </cell>
          <cell r="M755">
            <v>2017</v>
          </cell>
          <cell r="N755" t="str">
            <v>-</v>
          </cell>
          <cell r="O755" t="str">
            <v>VISTORIA</v>
          </cell>
          <cell r="P755">
            <v>28</v>
          </cell>
          <cell r="Q755">
            <v>28</v>
          </cell>
          <cell r="R755" t="str">
            <v>Olney</v>
          </cell>
          <cell r="S755" t="str">
            <v>APROVADO</v>
          </cell>
          <cell r="T755">
            <v>42774</v>
          </cell>
          <cell r="U755" t="str">
            <v>FEV</v>
          </cell>
          <cell r="V755">
            <v>2017</v>
          </cell>
          <cell r="W755" t="str">
            <v>ANGRA</v>
          </cell>
          <cell r="X755" t="str">
            <v>NT-BR 010 R-1</v>
          </cell>
          <cell r="Y755" t="str">
            <v>MICRO</v>
          </cell>
          <cell r="Z755" t="str">
            <v>NÃO</v>
          </cell>
          <cell r="AA755" t="str">
            <v>BT - 3Ø</v>
          </cell>
          <cell r="AB755" t="str">
            <v>Residencial</v>
          </cell>
          <cell r="AC755" t="str">
            <v>ORDEM SUSPENSA</v>
          </cell>
          <cell r="AD755" t="str">
            <v>-23.041657</v>
          </cell>
          <cell r="AE755" t="str">
            <v>-44.189899</v>
          </cell>
          <cell r="AF755" t="str">
            <v>NÃO</v>
          </cell>
          <cell r="AG755" t="str">
            <v/>
          </cell>
          <cell r="AH755" t="str">
            <v>AUTO</v>
          </cell>
          <cell r="AK755" t="str">
            <v>-</v>
          </cell>
          <cell r="AL755" t="str">
            <v>-</v>
          </cell>
          <cell r="AM755" t="str">
            <v>Ricardo C Coutinho</v>
          </cell>
          <cell r="AQ755">
            <v>1</v>
          </cell>
          <cell r="AS755" t="str">
            <v>-</v>
          </cell>
          <cell r="AU755" t="str">
            <v>JAC03</v>
          </cell>
          <cell r="AV755" t="str">
            <v>AN77178</v>
          </cell>
          <cell r="AW755">
            <v>75</v>
          </cell>
          <cell r="AX755" t="str">
            <v>3# CU 16-1 FIO (CU 16-1 FIO)</v>
          </cell>
          <cell r="AY755">
            <v>0.4551</v>
          </cell>
          <cell r="BA755" t="str">
            <v>3# CA 336,4 MCM</v>
          </cell>
          <cell r="BB755">
            <v>7.14</v>
          </cell>
        </row>
        <row r="756">
          <cell r="B756" t="str">
            <v>A018746493</v>
          </cell>
          <cell r="C756">
            <v>6519903</v>
          </cell>
          <cell r="D756" t="str">
            <v>PAULO PEDROSA ANDRADE</v>
          </cell>
          <cell r="E756">
            <v>3</v>
          </cell>
          <cell r="F756">
            <v>3</v>
          </cell>
          <cell r="G756">
            <v>42711</v>
          </cell>
          <cell r="H756" t="str">
            <v>DEZ</v>
          </cell>
          <cell r="I756">
            <v>2016</v>
          </cell>
          <cell r="J756">
            <v>42746</v>
          </cell>
          <cell r="K756">
            <v>42746</v>
          </cell>
          <cell r="L756" t="str">
            <v>JAN</v>
          </cell>
          <cell r="M756">
            <v>2017</v>
          </cell>
          <cell r="N756" t="str">
            <v>-</v>
          </cell>
          <cell r="O756" t="str">
            <v>CONCLUÍDO</v>
          </cell>
          <cell r="P756">
            <v>2</v>
          </cell>
          <cell r="Q756">
            <v>15</v>
          </cell>
          <cell r="R756" t="str">
            <v>Olney</v>
          </cell>
          <cell r="S756" t="str">
            <v>APROVADO</v>
          </cell>
          <cell r="T756">
            <v>42748</v>
          </cell>
          <cell r="U756" t="str">
            <v>JAN</v>
          </cell>
          <cell r="V756">
            <v>2017</v>
          </cell>
          <cell r="W756" t="str">
            <v>CAMPOS</v>
          </cell>
          <cell r="X756" t="str">
            <v>NT-BR 010 R-1</v>
          </cell>
          <cell r="Y756" t="str">
            <v>MICRO</v>
          </cell>
          <cell r="Z756" t="str">
            <v>NÃO</v>
          </cell>
          <cell r="AA756" t="str">
            <v>BT - 2Ø</v>
          </cell>
          <cell r="AB756" t="str">
            <v>Residencial</v>
          </cell>
          <cell r="AC756" t="str">
            <v>ORDEM FINALIZADA</v>
          </cell>
          <cell r="AD756" t="str">
            <v>-21.763646</v>
          </cell>
          <cell r="AE756" t="str">
            <v>-41.304682</v>
          </cell>
          <cell r="AF756" t="str">
            <v>SIM</v>
          </cell>
          <cell r="AG756">
            <v>42784</v>
          </cell>
          <cell r="AH756" t="str">
            <v>AUTO</v>
          </cell>
          <cell r="AJ756">
            <v>42787</v>
          </cell>
          <cell r="AK756" t="str">
            <v>FEV</v>
          </cell>
          <cell r="AL756">
            <v>2017</v>
          </cell>
          <cell r="AM756" t="str">
            <v>BlueSol</v>
          </cell>
          <cell r="AQ756">
            <v>2</v>
          </cell>
          <cell r="AS756">
            <v>76</v>
          </cell>
          <cell r="AU756" t="str">
            <v>DIC02</v>
          </cell>
          <cell r="AV756" t="str">
            <v>C368392</v>
          </cell>
          <cell r="AW756">
            <v>113</v>
          </cell>
          <cell r="AX756" t="str">
            <v>PR 1KV 3X95(50)MM²ALCPEXT</v>
          </cell>
          <cell r="AY756">
            <v>0.223</v>
          </cell>
          <cell r="BA756" t="str">
            <v>3# CA 2 AWG</v>
          </cell>
          <cell r="BB756">
            <v>8.3962314052278781</v>
          </cell>
        </row>
        <row r="757">
          <cell r="B757" t="str">
            <v>A018790968</v>
          </cell>
          <cell r="C757">
            <v>2481865</v>
          </cell>
          <cell r="D757" t="str">
            <v>MARCOS ROUJET OTTO FUCHS</v>
          </cell>
          <cell r="E757">
            <v>1.59</v>
          </cell>
          <cell r="F757" t="str">
            <v>0</v>
          </cell>
          <cell r="G757">
            <v>42717</v>
          </cell>
          <cell r="H757" t="str">
            <v>DEZ</v>
          </cell>
          <cell r="I757">
            <v>2016</v>
          </cell>
          <cell r="J757">
            <v>42746</v>
          </cell>
          <cell r="K757">
            <v>42746</v>
          </cell>
          <cell r="L757" t="str">
            <v>JAN</v>
          </cell>
          <cell r="M757">
            <v>2017</v>
          </cell>
          <cell r="N757" t="str">
            <v>-</v>
          </cell>
          <cell r="O757" t="str">
            <v>CONCLUÍDO</v>
          </cell>
          <cell r="P757">
            <v>1</v>
          </cell>
          <cell r="Q757">
            <v>17</v>
          </cell>
          <cell r="R757" t="str">
            <v>Mariana</v>
          </cell>
          <cell r="S757" t="str">
            <v>REPROVADO</v>
          </cell>
          <cell r="T757">
            <v>42747</v>
          </cell>
          <cell r="U757" t="str">
            <v>JAN</v>
          </cell>
          <cell r="V757">
            <v>2017</v>
          </cell>
          <cell r="W757" t="str">
            <v>CABO FRIO</v>
          </cell>
          <cell r="X757" t="str">
            <v>NT-BR 010 R-1</v>
          </cell>
          <cell r="Y757" t="str">
            <v>MICRO</v>
          </cell>
          <cell r="Z757" t="str">
            <v>NÃO</v>
          </cell>
          <cell r="AA757" t="str">
            <v>BT - 2Ø</v>
          </cell>
          <cell r="AB757" t="str">
            <v>Residencial</v>
          </cell>
          <cell r="AC757" t="str">
            <v>ORDEM FINALIZADA</v>
          </cell>
          <cell r="AD757" t="str">
            <v>-22.830341</v>
          </cell>
          <cell r="AE757" t="str">
            <v>-42.102876</v>
          </cell>
          <cell r="AF757" t="str">
            <v>NÃO</v>
          </cell>
          <cell r="AH757" t="str">
            <v>AUTO</v>
          </cell>
          <cell r="AJ757">
            <v>42776</v>
          </cell>
          <cell r="AK757" t="str">
            <v>FEV</v>
          </cell>
          <cell r="AL757">
            <v>2017</v>
          </cell>
          <cell r="AM757" t="str">
            <v>Solfortes Engenharia Sustentável</v>
          </cell>
          <cell r="AQ757">
            <v>2</v>
          </cell>
          <cell r="AS757">
            <v>59</v>
          </cell>
          <cell r="AT757" t="str">
            <v>ART</v>
          </cell>
          <cell r="AU757" t="str">
            <v>SPA03</v>
          </cell>
          <cell r="AV757" t="str">
            <v>CF44479</v>
          </cell>
          <cell r="AW757">
            <v>150</v>
          </cell>
          <cell r="AX757" t="str">
            <v>3# CU 16-1 FIO (CU 16-1 FIO)</v>
          </cell>
          <cell r="AY757">
            <v>0.81110000000000004</v>
          </cell>
          <cell r="BA757" t="str">
            <v>2# CA 4 AWG</v>
          </cell>
          <cell r="BB757">
            <v>32.259295281848495</v>
          </cell>
        </row>
        <row r="758">
          <cell r="B758" t="str">
            <v>A018987281</v>
          </cell>
          <cell r="C758">
            <v>5873866</v>
          </cell>
          <cell r="D758" t="str">
            <v>CONCEICAO VANETE CAMARGO DE LIMA</v>
          </cell>
          <cell r="E758">
            <v>1.5</v>
          </cell>
          <cell r="F758">
            <v>1.5</v>
          </cell>
          <cell r="G758">
            <v>42740</v>
          </cell>
          <cell r="H758" t="str">
            <v>JAN</v>
          </cell>
          <cell r="I758">
            <v>2017</v>
          </cell>
          <cell r="J758">
            <v>42746</v>
          </cell>
          <cell r="K758">
            <v>42746</v>
          </cell>
          <cell r="L758" t="str">
            <v>JAN</v>
          </cell>
          <cell r="M758">
            <v>2017</v>
          </cell>
          <cell r="N758" t="str">
            <v>-</v>
          </cell>
          <cell r="O758" t="str">
            <v>SUSPENSO</v>
          </cell>
          <cell r="P758">
            <v>29</v>
          </cell>
          <cell r="Q758">
            <v>29</v>
          </cell>
          <cell r="R758" t="str">
            <v>Olney</v>
          </cell>
          <cell r="S758" t="str">
            <v>REPROVADO</v>
          </cell>
          <cell r="T758">
            <v>42775</v>
          </cell>
          <cell r="U758" t="str">
            <v>FEV</v>
          </cell>
          <cell r="V758">
            <v>2017</v>
          </cell>
          <cell r="W758" t="str">
            <v>PETRÓPOLIS</v>
          </cell>
          <cell r="X758" t="str">
            <v>NT-BR 010 R-1</v>
          </cell>
          <cell r="Y758" t="str">
            <v>MICRO</v>
          </cell>
          <cell r="Z758" t="str">
            <v>NÃO</v>
          </cell>
          <cell r="AA758" t="str">
            <v>BT - 1Ø</v>
          </cell>
          <cell r="AB758" t="str">
            <v>Residencial</v>
          </cell>
          <cell r="AC758" t="str">
            <v>ORDEM SUSPENSA</v>
          </cell>
          <cell r="AF758" t="str">
            <v>NÃO</v>
          </cell>
          <cell r="AH758" t="str">
            <v>AUTO REM</v>
          </cell>
          <cell r="AK758" t="str">
            <v>-</v>
          </cell>
          <cell r="AL758" t="str">
            <v>-</v>
          </cell>
          <cell r="AM758" t="str">
            <v>Braulio Cunha</v>
          </cell>
          <cell r="AO758" t="str">
            <v>Canadian Solar - CS6X-320P</v>
          </cell>
          <cell r="AP758" t="str">
            <v>PHB - PHB1500-SS</v>
          </cell>
          <cell r="AQ758">
            <v>1</v>
          </cell>
          <cell r="AS758" t="str">
            <v>-</v>
          </cell>
          <cell r="AT758" t="str">
            <v>ART + Formulário de SA + Diagrama/Projeto + Representante Legal + Coordenadas Geográficas/PS + Lista de UCs - %</v>
          </cell>
          <cell r="AU758" t="str">
            <v>BGN04</v>
          </cell>
          <cell r="AV758" t="str">
            <v>U68883</v>
          </cell>
          <cell r="AW758">
            <v>1</v>
          </cell>
          <cell r="AX758">
            <v>0</v>
          </cell>
          <cell r="AY758">
            <v>0</v>
          </cell>
          <cell r="BA758" t="str">
            <v>3# CA 4/0 AWG (CU 35 mm²)</v>
          </cell>
          <cell r="BB758">
            <v>4.5442470601201226</v>
          </cell>
        </row>
        <row r="759">
          <cell r="B759" t="str">
            <v>A017674479</v>
          </cell>
          <cell r="C759">
            <v>1850032</v>
          </cell>
          <cell r="D759" t="str">
            <v>JOSE ROBERTO FARIAS CARNEIRO</v>
          </cell>
          <cell r="E759">
            <v>2</v>
          </cell>
          <cell r="F759">
            <v>2</v>
          </cell>
          <cell r="G759">
            <v>42576</v>
          </cell>
          <cell r="H759" t="str">
            <v>JUL</v>
          </cell>
          <cell r="I759">
            <v>2016</v>
          </cell>
          <cell r="J759">
            <v>42747</v>
          </cell>
          <cell r="K759">
            <v>42747</v>
          </cell>
          <cell r="L759" t="str">
            <v>JAN</v>
          </cell>
          <cell r="M759">
            <v>2017</v>
          </cell>
          <cell r="N759" t="str">
            <v>-</v>
          </cell>
          <cell r="O759" t="str">
            <v>VISTORIA</v>
          </cell>
          <cell r="P759">
            <v>1</v>
          </cell>
          <cell r="Q759">
            <v>26</v>
          </cell>
          <cell r="R759" t="str">
            <v>Olney</v>
          </cell>
          <cell r="S759" t="str">
            <v>APROVADO</v>
          </cell>
          <cell r="T759">
            <v>42748</v>
          </cell>
          <cell r="U759" t="str">
            <v>JAN</v>
          </cell>
          <cell r="V759">
            <v>2017</v>
          </cell>
          <cell r="W759" t="str">
            <v>CABO FRIO</v>
          </cell>
          <cell r="X759" t="str">
            <v>NT-BR 010 R-1</v>
          </cell>
          <cell r="Y759" t="str">
            <v>MICRO</v>
          </cell>
          <cell r="Z759" t="str">
            <v>NÃO</v>
          </cell>
          <cell r="AA759" t="str">
            <v>BT - 3Ø</v>
          </cell>
          <cell r="AB759" t="str">
            <v>Residencial</v>
          </cell>
          <cell r="AC759" t="str">
            <v>ORDEM SUSPENSA</v>
          </cell>
          <cell r="AD759" t="str">
            <v>-22.864213</v>
          </cell>
          <cell r="AE759" t="str">
            <v>-42.115547</v>
          </cell>
          <cell r="AF759" t="str">
            <v>NÃO</v>
          </cell>
          <cell r="AG759" t="str">
            <v/>
          </cell>
          <cell r="AH759" t="str">
            <v>AUTO</v>
          </cell>
          <cell r="AK759" t="str">
            <v>-</v>
          </cell>
          <cell r="AL759" t="str">
            <v>-</v>
          </cell>
          <cell r="AM759" t="str">
            <v>Solar Energy do Brasil</v>
          </cell>
          <cell r="AN759" t="str">
            <v>Ampliação</v>
          </cell>
          <cell r="AQ759">
            <v>3</v>
          </cell>
          <cell r="AS759" t="str">
            <v>-</v>
          </cell>
          <cell r="AU759" t="str">
            <v>SPA01</v>
          </cell>
          <cell r="AV759" t="str">
            <v>CF44445</v>
          </cell>
          <cell r="AW759">
            <v>75</v>
          </cell>
          <cell r="AX759" t="str">
            <v>3# CU 16-1 FIO (CU 16-1 FIO)</v>
          </cell>
          <cell r="AY759">
            <v>0.4461</v>
          </cell>
          <cell r="BA759" t="str">
            <v>3# CU 35 mm²</v>
          </cell>
          <cell r="BB759">
            <v>2.87</v>
          </cell>
        </row>
        <row r="760">
          <cell r="B760" t="str">
            <v>A019039228</v>
          </cell>
          <cell r="C760">
            <v>6275742</v>
          </cell>
          <cell r="D760" t="str">
            <v>ANA CRISTINA COSTA DA SILVA</v>
          </cell>
          <cell r="E760">
            <v>3</v>
          </cell>
          <cell r="F760">
            <v>3</v>
          </cell>
          <cell r="G760">
            <v>42746</v>
          </cell>
          <cell r="H760" t="str">
            <v>JAN</v>
          </cell>
          <cell r="I760">
            <v>2017</v>
          </cell>
          <cell r="J760">
            <v>42747</v>
          </cell>
          <cell r="K760">
            <v>42747</v>
          </cell>
          <cell r="L760" t="str">
            <v>JAN</v>
          </cell>
          <cell r="M760">
            <v>2017</v>
          </cell>
          <cell r="N760" t="str">
            <v>-</v>
          </cell>
          <cell r="O760" t="str">
            <v>VISTORIA</v>
          </cell>
          <cell r="P760">
            <v>111</v>
          </cell>
          <cell r="Q760">
            <v>111</v>
          </cell>
          <cell r="R760" t="str">
            <v>Olney</v>
          </cell>
          <cell r="S760" t="str">
            <v>APROVADO</v>
          </cell>
          <cell r="T760">
            <v>42858</v>
          </cell>
          <cell r="U760" t="str">
            <v>MAI</v>
          </cell>
          <cell r="V760">
            <v>2017</v>
          </cell>
          <cell r="W760" t="str">
            <v>CAMPOS</v>
          </cell>
          <cell r="X760" t="str">
            <v>NT-BR 010 R-1</v>
          </cell>
          <cell r="Y760" t="str">
            <v>MICRO</v>
          </cell>
          <cell r="Z760" t="str">
            <v>NÃO</v>
          </cell>
          <cell r="AA760" t="str">
            <v>BT - 2Ø</v>
          </cell>
          <cell r="AB760" t="str">
            <v>Residencial</v>
          </cell>
          <cell r="AC760" t="str">
            <v>ORDEM EM EXECUÇÃO</v>
          </cell>
          <cell r="AD760" t="str">
            <v>-21.772987</v>
          </cell>
          <cell r="AE760" t="str">
            <v>-41.282965</v>
          </cell>
          <cell r="AF760" t="str">
            <v>NÃO</v>
          </cell>
          <cell r="AH760" t="str">
            <v>AUTO</v>
          </cell>
          <cell r="AK760" t="str">
            <v>-</v>
          </cell>
          <cell r="AL760" t="str">
            <v>-</v>
          </cell>
          <cell r="AM760" t="str">
            <v>BlueSol</v>
          </cell>
          <cell r="AO760" t="str">
            <v>Sun Edison - SE-P265NPB-A4</v>
          </cell>
          <cell r="AP760" t="str">
            <v>Fronius - Fronius Primo 3.0-1</v>
          </cell>
          <cell r="AQ760">
            <v>1</v>
          </cell>
          <cell r="AS760" t="str">
            <v>-</v>
          </cell>
          <cell r="AU760" t="str">
            <v>DIC06</v>
          </cell>
          <cell r="AV760" t="str">
            <v>CP31178</v>
          </cell>
          <cell r="AW760">
            <v>75</v>
          </cell>
          <cell r="AX760" t="str">
            <v>PR 1kV 3x50(50)mm²AL</v>
          </cell>
          <cell r="AY760">
            <v>0.34799999999999998</v>
          </cell>
          <cell r="BA760" t="str">
            <v>1# CAA 4 AWG</v>
          </cell>
          <cell r="BB760">
            <v>14.288194463521664</v>
          </cell>
        </row>
        <row r="761">
          <cell r="B761" t="str">
            <v>A018612780</v>
          </cell>
          <cell r="C761">
            <v>4552091</v>
          </cell>
          <cell r="D761" t="str">
            <v>GUILHERME CAMILLO JUNIOR</v>
          </cell>
          <cell r="E761">
            <v>5</v>
          </cell>
          <cell r="F761" t="str">
            <v>0</v>
          </cell>
          <cell r="G761">
            <v>42695</v>
          </cell>
          <cell r="H761" t="str">
            <v>NOV</v>
          </cell>
          <cell r="I761">
            <v>2016</v>
          </cell>
          <cell r="J761">
            <v>42748</v>
          </cell>
          <cell r="K761">
            <v>42748</v>
          </cell>
          <cell r="L761" t="str">
            <v>JAN</v>
          </cell>
          <cell r="M761">
            <v>2017</v>
          </cell>
          <cell r="N761" t="str">
            <v>-</v>
          </cell>
          <cell r="O761" t="str">
            <v>CONCLUÍDO</v>
          </cell>
          <cell r="P761">
            <v>6</v>
          </cell>
          <cell r="Q761">
            <v>23</v>
          </cell>
          <cell r="R761" t="str">
            <v>Mariana</v>
          </cell>
          <cell r="S761" t="str">
            <v>REPROVADO</v>
          </cell>
          <cell r="T761">
            <v>42754</v>
          </cell>
          <cell r="U761" t="str">
            <v>JAN</v>
          </cell>
          <cell r="V761">
            <v>2017</v>
          </cell>
          <cell r="W761" t="str">
            <v>CAMPOS</v>
          </cell>
          <cell r="X761" t="str">
            <v>NT-BR 010 R-1</v>
          </cell>
          <cell r="Y761" t="str">
            <v>MICRO</v>
          </cell>
          <cell r="Z761" t="str">
            <v>NÃO</v>
          </cell>
          <cell r="AA761" t="str">
            <v>BT - 3Ø</v>
          </cell>
          <cell r="AB761" t="str">
            <v>Residencial</v>
          </cell>
          <cell r="AC761" t="str">
            <v>ORDEM FINALIZADA</v>
          </cell>
          <cell r="AD761" t="str">
            <v>-21.760940</v>
          </cell>
          <cell r="AE761" t="str">
            <v>-41.299369</v>
          </cell>
          <cell r="AF761" t="str">
            <v>NÃO</v>
          </cell>
          <cell r="AH761" t="str">
            <v>AUTO</v>
          </cell>
          <cell r="AJ761">
            <v>42824</v>
          </cell>
          <cell r="AK761" t="str">
            <v>MAR</v>
          </cell>
          <cell r="AL761">
            <v>2017</v>
          </cell>
          <cell r="AM761" t="str">
            <v>Roberto M de Souza</v>
          </cell>
          <cell r="AQ761">
            <v>2</v>
          </cell>
          <cell r="AS761">
            <v>129</v>
          </cell>
          <cell r="AT761" t="str">
            <v>ART</v>
          </cell>
          <cell r="AU761" t="str">
            <v>DIC02</v>
          </cell>
          <cell r="AV761" t="str">
            <v>CP14212</v>
          </cell>
          <cell r="AW761">
            <v>75</v>
          </cell>
          <cell r="AX761" t="str">
            <v>3# PR 1kV 3x150(70)mm²AL</v>
          </cell>
          <cell r="AY761">
            <v>0.48510000000000003</v>
          </cell>
          <cell r="BA761" t="str">
            <v>3# CA 2 AWG</v>
          </cell>
          <cell r="BB761">
            <v>8.3962314052278781</v>
          </cell>
        </row>
        <row r="762">
          <cell r="B762" t="str">
            <v>A018802787</v>
          </cell>
          <cell r="C762">
            <v>3889968</v>
          </cell>
          <cell r="D762" t="str">
            <v>PAULO TADEU SIDRONIO NASCIMENTO</v>
          </cell>
          <cell r="E762">
            <v>3</v>
          </cell>
          <cell r="F762">
            <v>3</v>
          </cell>
          <cell r="G762">
            <v>42718</v>
          </cell>
          <cell r="H762" t="str">
            <v>DEZ</v>
          </cell>
          <cell r="I762">
            <v>2016</v>
          </cell>
          <cell r="J762">
            <v>42751</v>
          </cell>
          <cell r="K762">
            <v>42751</v>
          </cell>
          <cell r="L762" t="str">
            <v>JAN</v>
          </cell>
          <cell r="M762">
            <v>2017</v>
          </cell>
          <cell r="N762" t="str">
            <v>-</v>
          </cell>
          <cell r="O762" t="str">
            <v>CONCLUÍDO</v>
          </cell>
          <cell r="P762">
            <v>1</v>
          </cell>
          <cell r="Q762">
            <v>21</v>
          </cell>
          <cell r="R762" t="str">
            <v>Olney</v>
          </cell>
          <cell r="S762" t="str">
            <v>APROVADO</v>
          </cell>
          <cell r="T762">
            <v>42752</v>
          </cell>
          <cell r="U762" t="str">
            <v>JAN</v>
          </cell>
          <cell r="V762">
            <v>2017</v>
          </cell>
          <cell r="W762" t="str">
            <v>SÃO GONÇALO</v>
          </cell>
          <cell r="X762" t="str">
            <v>NT-BR 010 R-1</v>
          </cell>
          <cell r="Y762" t="str">
            <v>MICRO</v>
          </cell>
          <cell r="Z762" t="str">
            <v>NÃO</v>
          </cell>
          <cell r="AA762" t="str">
            <v>BT - 2Ø</v>
          </cell>
          <cell r="AB762" t="str">
            <v>Residencial</v>
          </cell>
          <cell r="AC762" t="str">
            <v>ORDEM FINALIZADA</v>
          </cell>
          <cell r="AD762" t="str">
            <v>-22.817552</v>
          </cell>
          <cell r="AE762" t="str">
            <v>-43.026187</v>
          </cell>
          <cell r="AF762" t="str">
            <v>SIM</v>
          </cell>
          <cell r="AG762">
            <v>42784</v>
          </cell>
          <cell r="AH762" t="str">
            <v>AUTO</v>
          </cell>
          <cell r="AJ762">
            <v>42789</v>
          </cell>
          <cell r="AK762" t="str">
            <v>FEV</v>
          </cell>
          <cell r="AL762">
            <v>2017</v>
          </cell>
          <cell r="AM762" t="str">
            <v>Solos Energia Solar</v>
          </cell>
          <cell r="AQ762">
            <v>3</v>
          </cell>
          <cell r="AS762">
            <v>71</v>
          </cell>
          <cell r="AU762" t="str">
            <v>GAB12</v>
          </cell>
          <cell r="AV762" t="str">
            <v>S221201</v>
          </cell>
          <cell r="AW762">
            <v>30</v>
          </cell>
          <cell r="AX762" t="str">
            <v>3# PR 1kV 3x50(50)mm²AL</v>
          </cell>
          <cell r="AY762">
            <v>0.1051</v>
          </cell>
          <cell r="BA762" t="str">
            <v>3# COMP 185</v>
          </cell>
          <cell r="BB762">
            <v>5.5223963625090704</v>
          </cell>
        </row>
        <row r="763">
          <cell r="B763" t="str">
            <v>A019063458</v>
          </cell>
          <cell r="C763">
            <v>3913251</v>
          </cell>
          <cell r="D763" t="str">
            <v>NELIO RICARDO GOMES VIEIRA</v>
          </cell>
          <cell r="E763">
            <v>3</v>
          </cell>
          <cell r="F763">
            <v>3</v>
          </cell>
          <cell r="G763">
            <v>42749</v>
          </cell>
          <cell r="H763" t="str">
            <v>JAN</v>
          </cell>
          <cell r="I763">
            <v>2017</v>
          </cell>
          <cell r="J763">
            <v>42751</v>
          </cell>
          <cell r="K763">
            <v>42751</v>
          </cell>
          <cell r="L763" t="str">
            <v>JAN</v>
          </cell>
          <cell r="M763">
            <v>2017</v>
          </cell>
          <cell r="N763" t="str">
            <v>-</v>
          </cell>
          <cell r="O763" t="str">
            <v>CONCLUÍDO</v>
          </cell>
          <cell r="P763">
            <v>25</v>
          </cell>
          <cell r="Q763">
            <v>25</v>
          </cell>
          <cell r="R763" t="str">
            <v>Olney</v>
          </cell>
          <cell r="S763" t="str">
            <v>APROVADO</v>
          </cell>
          <cell r="T763">
            <v>42776</v>
          </cell>
          <cell r="U763" t="str">
            <v>FEV</v>
          </cell>
          <cell r="V763">
            <v>2017</v>
          </cell>
          <cell r="W763" t="str">
            <v>SÃO GONÇALO</v>
          </cell>
          <cell r="X763" t="str">
            <v>NT-BR 010 R-1</v>
          </cell>
          <cell r="Y763" t="str">
            <v>MICRO</v>
          </cell>
          <cell r="Z763" t="str">
            <v>NÃO</v>
          </cell>
          <cell r="AA763" t="str">
            <v>BT - 2Ø</v>
          </cell>
          <cell r="AB763" t="str">
            <v>Residencial</v>
          </cell>
          <cell r="AC763" t="str">
            <v>ORDEM FINALIZADA</v>
          </cell>
          <cell r="AD763" t="str">
            <v>-22.827049</v>
          </cell>
          <cell r="AE763" t="str">
            <v>-43.062004</v>
          </cell>
          <cell r="AF763" t="str">
            <v>SIM</v>
          </cell>
          <cell r="AG763">
            <v>42790</v>
          </cell>
          <cell r="AH763" t="str">
            <v>AUTO</v>
          </cell>
          <cell r="AJ763">
            <v>42796</v>
          </cell>
          <cell r="AK763" t="str">
            <v>MAR</v>
          </cell>
          <cell r="AL763">
            <v>2017</v>
          </cell>
          <cell r="AM763" t="str">
            <v>BlueSol</v>
          </cell>
          <cell r="AO763" t="str">
            <v>Canadian Solar - CS6P-265P</v>
          </cell>
          <cell r="AP763" t="str">
            <v>Ingeteam - IngeconSun 3 TL M</v>
          </cell>
          <cell r="AQ763">
            <v>1</v>
          </cell>
          <cell r="AS763">
            <v>47</v>
          </cell>
          <cell r="AU763" t="str">
            <v>GAB08</v>
          </cell>
          <cell r="AV763" t="str">
            <v>S220825</v>
          </cell>
          <cell r="AW763">
            <v>45</v>
          </cell>
          <cell r="AX763" t="str">
            <v>3# PR 1kV 3x95(50)mm²AL</v>
          </cell>
          <cell r="AY763">
            <v>0.13800000000000001</v>
          </cell>
          <cell r="BA763" t="str">
            <v>3# CA 2 AWG</v>
          </cell>
          <cell r="BB763">
            <v>9.5802681297704773</v>
          </cell>
        </row>
        <row r="764">
          <cell r="B764" t="str">
            <v>A018900185</v>
          </cell>
          <cell r="C764">
            <v>5458859</v>
          </cell>
          <cell r="D764" t="str">
            <v>MAUREEN LEONE PORTO</v>
          </cell>
          <cell r="E764">
            <v>4.2</v>
          </cell>
          <cell r="F764">
            <v>4.2</v>
          </cell>
          <cell r="G764">
            <v>42730</v>
          </cell>
          <cell r="H764" t="str">
            <v>DEZ</v>
          </cell>
          <cell r="I764">
            <v>2016</v>
          </cell>
          <cell r="J764">
            <v>42752</v>
          </cell>
          <cell r="K764">
            <v>42752</v>
          </cell>
          <cell r="L764" t="str">
            <v>JAN</v>
          </cell>
          <cell r="M764">
            <v>2017</v>
          </cell>
          <cell r="N764" t="str">
            <v>-</v>
          </cell>
          <cell r="O764" t="str">
            <v>CONCLUÍDO</v>
          </cell>
          <cell r="P764">
            <v>1</v>
          </cell>
          <cell r="Q764">
            <v>16</v>
          </cell>
          <cell r="R764" t="str">
            <v>Mariana</v>
          </cell>
          <cell r="S764" t="str">
            <v>APROVADO</v>
          </cell>
          <cell r="T764">
            <v>42753</v>
          </cell>
          <cell r="U764" t="str">
            <v>JAN</v>
          </cell>
          <cell r="V764">
            <v>2017</v>
          </cell>
          <cell r="W764" t="str">
            <v>CABO FRIO</v>
          </cell>
          <cell r="X764" t="str">
            <v>NT-BR 010 R-1</v>
          </cell>
          <cell r="Y764" t="str">
            <v>MICRO</v>
          </cell>
          <cell r="Z764" t="str">
            <v>NÃO</v>
          </cell>
          <cell r="AA764" t="str">
            <v>BT - 3Ø</v>
          </cell>
          <cell r="AB764" t="str">
            <v>Residencial</v>
          </cell>
          <cell r="AC764" t="str">
            <v>ORDEM FINALIZADA</v>
          </cell>
          <cell r="AD764" t="str">
            <v>-22.925263</v>
          </cell>
          <cell r="AE764" t="str">
            <v>-42.321478</v>
          </cell>
          <cell r="AF764" t="str">
            <v>SIM</v>
          </cell>
          <cell r="AG764">
            <v>42763</v>
          </cell>
          <cell r="AH764" t="str">
            <v>AUTO</v>
          </cell>
          <cell r="AJ764">
            <v>42765</v>
          </cell>
          <cell r="AK764" t="str">
            <v>JAN</v>
          </cell>
          <cell r="AL764">
            <v>2017</v>
          </cell>
          <cell r="AM764" t="str">
            <v>ViSol</v>
          </cell>
          <cell r="AQ764">
            <v>2</v>
          </cell>
          <cell r="AS764">
            <v>35</v>
          </cell>
          <cell r="AU764" t="str">
            <v>ARA06</v>
          </cell>
          <cell r="AV764" t="str">
            <v>AR61269</v>
          </cell>
          <cell r="AW764">
            <v>75</v>
          </cell>
          <cell r="AX764" t="str">
            <v>3# PR 1kV 3x70(50)mm²CU</v>
          </cell>
          <cell r="AY764">
            <v>0.61309999999999998</v>
          </cell>
          <cell r="BA764" t="str">
            <v>3# CU 70 mm² (CA 2 AWG)</v>
          </cell>
          <cell r="BB764">
            <v>8.15</v>
          </cell>
        </row>
        <row r="765">
          <cell r="B765" t="str">
            <v>A019026859</v>
          </cell>
          <cell r="C765">
            <v>4443541</v>
          </cell>
          <cell r="D765" t="str">
            <v>MANOEL DE OLIVEIRA MARTINS</v>
          </cell>
          <cell r="E765">
            <v>8</v>
          </cell>
          <cell r="F765" t="str">
            <v>0</v>
          </cell>
          <cell r="G765">
            <v>42745</v>
          </cell>
          <cell r="H765" t="str">
            <v>JAN</v>
          </cell>
          <cell r="I765">
            <v>2017</v>
          </cell>
          <cell r="J765">
            <v>42752</v>
          </cell>
          <cell r="K765">
            <v>42752</v>
          </cell>
          <cell r="L765" t="str">
            <v>JAN</v>
          </cell>
          <cell r="M765">
            <v>2017</v>
          </cell>
          <cell r="N765" t="str">
            <v>-</v>
          </cell>
          <cell r="O765" t="str">
            <v>VISTORIA</v>
          </cell>
          <cell r="P765">
            <v>24</v>
          </cell>
          <cell r="Q765">
            <v>25</v>
          </cell>
          <cell r="R765" t="str">
            <v>Olney</v>
          </cell>
          <cell r="S765" t="str">
            <v>REPROVADO</v>
          </cell>
          <cell r="T765">
            <v>42776</v>
          </cell>
          <cell r="U765" t="str">
            <v>FEV</v>
          </cell>
          <cell r="V765">
            <v>2017</v>
          </cell>
          <cell r="W765" t="str">
            <v>NITERÓI</v>
          </cell>
          <cell r="X765" t="str">
            <v>NT-BR 010 R-1</v>
          </cell>
          <cell r="Y765" t="str">
            <v>MICRO</v>
          </cell>
          <cell r="Z765" t="str">
            <v>NÃO</v>
          </cell>
          <cell r="AA765" t="str">
            <v>BT - 3Ø</v>
          </cell>
          <cell r="AB765" t="str">
            <v>Residencial</v>
          </cell>
          <cell r="AC765" t="str">
            <v>ORDEM SUSPENSA</v>
          </cell>
          <cell r="AD765" t="str">
            <v>-22.955148</v>
          </cell>
          <cell r="AE765" t="str">
            <v>-43.054515</v>
          </cell>
          <cell r="AF765" t="str">
            <v>NÃO</v>
          </cell>
          <cell r="AH765" t="str">
            <v>AUTO REM</v>
          </cell>
          <cell r="AI765" t="str">
            <v>4443541 - 90% / 4468517 - 10%</v>
          </cell>
          <cell r="AK765" t="str">
            <v>-</v>
          </cell>
          <cell r="AL765" t="str">
            <v>-</v>
          </cell>
          <cell r="AM765" t="str">
            <v>Solluz Solar</v>
          </cell>
          <cell r="AO765" t="str">
            <v>Canadian Solar - CS6P-265P</v>
          </cell>
          <cell r="AP765" t="str">
            <v>Fronius - Fronius Primo 8.2-1</v>
          </cell>
          <cell r="AQ765">
            <v>1</v>
          </cell>
          <cell r="AS765" t="str">
            <v>-</v>
          </cell>
          <cell r="AT765" t="str">
            <v>ART + Formulário de SA + Representante Legal</v>
          </cell>
          <cell r="AU765" t="str">
            <v>PIN03</v>
          </cell>
          <cell r="AV765" t="str">
            <v>NI34054</v>
          </cell>
          <cell r="AW765">
            <v>113</v>
          </cell>
          <cell r="AX765" t="str">
            <v>3# PR 1kV 3x50(50)mm²AL</v>
          </cell>
          <cell r="AY765">
            <v>0.41099999999999998</v>
          </cell>
          <cell r="BA765" t="str">
            <v>3# CA 2 AWG</v>
          </cell>
          <cell r="BB765">
            <v>1.41</v>
          </cell>
        </row>
        <row r="766">
          <cell r="B766" t="str">
            <v>A019063105</v>
          </cell>
          <cell r="C766">
            <v>5264760</v>
          </cell>
          <cell r="D766" t="str">
            <v>ARNALDO DE ALMEIDA JANA</v>
          </cell>
          <cell r="E766">
            <v>2.4750000000000001</v>
          </cell>
          <cell r="F766" t="str">
            <v>0</v>
          </cell>
          <cell r="G766">
            <v>42749</v>
          </cell>
          <cell r="H766" t="str">
            <v>JAN</v>
          </cell>
          <cell r="I766">
            <v>2017</v>
          </cell>
          <cell r="J766">
            <v>42752</v>
          </cell>
          <cell r="K766">
            <v>42752</v>
          </cell>
          <cell r="L766" t="str">
            <v>JAN</v>
          </cell>
          <cell r="M766">
            <v>2017</v>
          </cell>
          <cell r="N766" t="str">
            <v>-</v>
          </cell>
          <cell r="O766" t="str">
            <v>CONCLUÍDO</v>
          </cell>
          <cell r="P766">
            <v>28</v>
          </cell>
          <cell r="Q766">
            <v>28</v>
          </cell>
          <cell r="R766" t="str">
            <v>Olney</v>
          </cell>
          <cell r="S766" t="str">
            <v>REPROVADO</v>
          </cell>
          <cell r="T766">
            <v>42780</v>
          </cell>
          <cell r="U766" t="str">
            <v>FEV</v>
          </cell>
          <cell r="V766">
            <v>2017</v>
          </cell>
          <cell r="W766" t="str">
            <v>NITERÓI</v>
          </cell>
          <cell r="X766" t="str">
            <v>NT-BR 010 R-1</v>
          </cell>
          <cell r="Y766" t="str">
            <v>MICRO</v>
          </cell>
          <cell r="Z766" t="str">
            <v>NÃO</v>
          </cell>
          <cell r="AA766" t="str">
            <v>BT - 3Ø</v>
          </cell>
          <cell r="AB766" t="str">
            <v>Residencial</v>
          </cell>
          <cell r="AC766" t="str">
            <v>ORDEM FINALIZADA</v>
          </cell>
          <cell r="AD766" t="str">
            <v>-22.900447</v>
          </cell>
          <cell r="AE766" t="str">
            <v>-42.995735</v>
          </cell>
          <cell r="AF766" t="str">
            <v>NÃO</v>
          </cell>
          <cell r="AH766" t="str">
            <v>AUTO</v>
          </cell>
          <cell r="AJ766">
            <v>42802</v>
          </cell>
          <cell r="AK766" t="str">
            <v>MAR</v>
          </cell>
          <cell r="AL766">
            <v>2017</v>
          </cell>
          <cell r="AM766" t="str">
            <v>BlueSol</v>
          </cell>
          <cell r="AO766" t="str">
            <v>Canadian Solar - CS6K-275M</v>
          </cell>
          <cell r="AP766" t="str">
            <v>Fronius - Fronius Primo 3.0-1</v>
          </cell>
          <cell r="AQ766">
            <v>1</v>
          </cell>
          <cell r="AS766">
            <v>53</v>
          </cell>
          <cell r="AT766" t="str">
            <v>ART + Coordenadas Geográficas/PS</v>
          </cell>
          <cell r="AU766" t="str">
            <v>ZSL07</v>
          </cell>
          <cell r="AV766" t="str">
            <v>N761326</v>
          </cell>
          <cell r="AW766">
            <v>45</v>
          </cell>
          <cell r="AX766" t="str">
            <v>3# PR 1kV 3x95(50)mm²AL</v>
          </cell>
          <cell r="AY766">
            <v>0.33100000000000002</v>
          </cell>
          <cell r="BA766" t="str">
            <v>3# CA 2 AWG</v>
          </cell>
          <cell r="BB766">
            <v>13.266855427760788</v>
          </cell>
        </row>
        <row r="767">
          <cell r="B767" t="str">
            <v>A019072485</v>
          </cell>
          <cell r="C767">
            <v>462593</v>
          </cell>
          <cell r="D767" t="str">
            <v>VICENTE WAGNER QUINELATO CORTEZE</v>
          </cell>
          <cell r="E767">
            <v>6</v>
          </cell>
          <cell r="F767">
            <v>6</v>
          </cell>
          <cell r="G767">
            <v>42751</v>
          </cell>
          <cell r="H767" t="str">
            <v>JAN</v>
          </cell>
          <cell r="I767">
            <v>2017</v>
          </cell>
          <cell r="J767">
            <v>42752</v>
          </cell>
          <cell r="K767">
            <v>42753</v>
          </cell>
          <cell r="L767" t="str">
            <v>JAN</v>
          </cell>
          <cell r="M767">
            <v>2017</v>
          </cell>
          <cell r="N767" t="str">
            <v>-</v>
          </cell>
          <cell r="O767" t="str">
            <v>CONCLUÍDO</v>
          </cell>
          <cell r="P767">
            <v>27</v>
          </cell>
          <cell r="Q767">
            <v>27</v>
          </cell>
          <cell r="R767" t="str">
            <v>Mariana</v>
          </cell>
          <cell r="S767" t="str">
            <v>APROVADO</v>
          </cell>
          <cell r="T767">
            <v>42780</v>
          </cell>
          <cell r="U767" t="str">
            <v>FEV</v>
          </cell>
          <cell r="V767">
            <v>2017</v>
          </cell>
          <cell r="W767" t="str">
            <v>SÃO GONÇALO</v>
          </cell>
          <cell r="X767" t="str">
            <v>NT-BR 010 R-1</v>
          </cell>
          <cell r="Y767" t="str">
            <v>MICRO</v>
          </cell>
          <cell r="Z767" t="str">
            <v>NÃO</v>
          </cell>
          <cell r="AA767" t="str">
            <v>BT - 3Ø</v>
          </cell>
          <cell r="AB767" t="str">
            <v>Residencial</v>
          </cell>
          <cell r="AC767" t="str">
            <v>ORDEM FINALIZADA</v>
          </cell>
          <cell r="AD767" t="str">
            <v>-22.829288</v>
          </cell>
          <cell r="AE767" t="str">
            <v>-43.063336</v>
          </cell>
          <cell r="AF767" t="str">
            <v>SIM</v>
          </cell>
          <cell r="AG767">
            <v>42790</v>
          </cell>
          <cell r="AH767" t="str">
            <v>AUTO</v>
          </cell>
          <cell r="AJ767">
            <v>42796</v>
          </cell>
          <cell r="AK767" t="str">
            <v>MAR</v>
          </cell>
          <cell r="AL767">
            <v>2017</v>
          </cell>
          <cell r="AM767" t="str">
            <v>Green Solar</v>
          </cell>
          <cell r="AQ767">
            <v>1</v>
          </cell>
          <cell r="AS767">
            <v>45</v>
          </cell>
          <cell r="AU767" t="str">
            <v>GAB02</v>
          </cell>
          <cell r="AV767" t="str">
            <v>S220905</v>
          </cell>
          <cell r="AW767">
            <v>75</v>
          </cell>
          <cell r="AX767" t="str">
            <v>3# PR 1kV 3x95(50)mm²AL</v>
          </cell>
          <cell r="AY767">
            <v>0.16009999999999999</v>
          </cell>
          <cell r="BA767" t="str">
            <v>3# CA 2 AWG</v>
          </cell>
          <cell r="BB767">
            <v>6.5533058505512294</v>
          </cell>
        </row>
        <row r="768">
          <cell r="B768" t="str">
            <v>A019086955</v>
          </cell>
          <cell r="C768">
            <v>6327272</v>
          </cell>
          <cell r="D768" t="str">
            <v>ALZIRA PESSOA PEREIRA</v>
          </cell>
          <cell r="E768">
            <v>2.12</v>
          </cell>
          <cell r="F768" t="str">
            <v>0</v>
          </cell>
          <cell r="G768">
            <v>42752</v>
          </cell>
          <cell r="H768" t="str">
            <v>JAN</v>
          </cell>
          <cell r="I768">
            <v>2017</v>
          </cell>
          <cell r="J768">
            <v>42753</v>
          </cell>
          <cell r="K768">
            <v>42753</v>
          </cell>
          <cell r="L768" t="str">
            <v>JAN</v>
          </cell>
          <cell r="M768">
            <v>2017</v>
          </cell>
          <cell r="N768" t="str">
            <v>-</v>
          </cell>
          <cell r="O768" t="str">
            <v>SUSPENSO</v>
          </cell>
          <cell r="P768">
            <v>26</v>
          </cell>
          <cell r="Q768">
            <v>28</v>
          </cell>
          <cell r="R768" t="str">
            <v>Mariana</v>
          </cell>
          <cell r="S768" t="str">
            <v>REPROVADO</v>
          </cell>
          <cell r="T768">
            <v>42779</v>
          </cell>
          <cell r="U768" t="str">
            <v>FEV</v>
          </cell>
          <cell r="V768">
            <v>2017</v>
          </cell>
          <cell r="W768" t="str">
            <v>ANGRA</v>
          </cell>
          <cell r="X768" t="str">
            <v>NT-BR 010 R-1</v>
          </cell>
          <cell r="Y768" t="str">
            <v>MICRO</v>
          </cell>
          <cell r="Z768" t="str">
            <v>NÃO</v>
          </cell>
          <cell r="AA768" t="str">
            <v>BT - 3Ø</v>
          </cell>
          <cell r="AC768" t="str">
            <v>ORDEM SUSPENSA</v>
          </cell>
          <cell r="AD768" t="str">
            <v>-22.923827</v>
          </cell>
          <cell r="AE768" t="str">
            <v>-43.949873</v>
          </cell>
          <cell r="AF768" t="str">
            <v>NÃO</v>
          </cell>
          <cell r="AH768" t="str">
            <v>AUTO</v>
          </cell>
          <cell r="AK768" t="str">
            <v>-</v>
          </cell>
          <cell r="AL768" t="str">
            <v>-</v>
          </cell>
          <cell r="AM768" t="str">
            <v>Igor Rios</v>
          </cell>
          <cell r="AQ768">
            <v>1</v>
          </cell>
          <cell r="AS768" t="str">
            <v>-</v>
          </cell>
          <cell r="AT768" t="str">
            <v>ART + Formulário de SA + Representante Legal</v>
          </cell>
          <cell r="AU768" t="str">
            <v>MUR03</v>
          </cell>
          <cell r="AV768" t="str">
            <v>AN78449</v>
          </cell>
          <cell r="AW768">
            <v>75</v>
          </cell>
          <cell r="AX768" t="str">
            <v>3# CU 70 mm² (CU 35 mm²)</v>
          </cell>
          <cell r="AY768">
            <v>0.1231</v>
          </cell>
          <cell r="BA768" t="str">
            <v>3# CA 2 AWG</v>
          </cell>
          <cell r="BB768">
            <v>3.69</v>
          </cell>
        </row>
        <row r="769">
          <cell r="B769" t="str">
            <v>A018612780</v>
          </cell>
          <cell r="C769">
            <v>4552091</v>
          </cell>
          <cell r="D769" t="str">
            <v>GUILHERME CAMILLO JUNIOR</v>
          </cell>
          <cell r="E769">
            <v>5</v>
          </cell>
          <cell r="F769">
            <v>5</v>
          </cell>
          <cell r="G769">
            <v>42695</v>
          </cell>
          <cell r="H769" t="str">
            <v>NOV</v>
          </cell>
          <cell r="I769">
            <v>2016</v>
          </cell>
          <cell r="J769">
            <v>42754</v>
          </cell>
          <cell r="K769">
            <v>42754</v>
          </cell>
          <cell r="L769" t="str">
            <v>JAN</v>
          </cell>
          <cell r="M769">
            <v>2017</v>
          </cell>
          <cell r="N769" t="str">
            <v>-</v>
          </cell>
          <cell r="O769" t="str">
            <v>CONCLUÍDO</v>
          </cell>
          <cell r="P769">
            <v>1</v>
          </cell>
          <cell r="Q769">
            <v>23</v>
          </cell>
          <cell r="R769" t="str">
            <v>Olney</v>
          </cell>
          <cell r="S769" t="str">
            <v>APROVADO</v>
          </cell>
          <cell r="T769">
            <v>42755</v>
          </cell>
          <cell r="U769" t="str">
            <v>JAN</v>
          </cell>
          <cell r="V769">
            <v>2017</v>
          </cell>
          <cell r="W769" t="str">
            <v>CAMPOS</v>
          </cell>
          <cell r="X769" t="str">
            <v>NT-BR 010 R-1</v>
          </cell>
          <cell r="Y769" t="str">
            <v>MICRO</v>
          </cell>
          <cell r="Z769" t="str">
            <v>NÃO</v>
          </cell>
          <cell r="AA769" t="str">
            <v>BT - 3Ø</v>
          </cell>
          <cell r="AB769" t="str">
            <v>Residencial</v>
          </cell>
          <cell r="AC769" t="str">
            <v>ORDEM FINALIZADA</v>
          </cell>
          <cell r="AD769" t="str">
            <v>-21.760940</v>
          </cell>
          <cell r="AE769" t="str">
            <v>-41.299369</v>
          </cell>
          <cell r="AF769" t="str">
            <v>SIM</v>
          </cell>
          <cell r="AG769">
            <v>42823</v>
          </cell>
          <cell r="AH769" t="str">
            <v>AUTO</v>
          </cell>
          <cell r="AJ769">
            <v>42824</v>
          </cell>
          <cell r="AK769" t="str">
            <v>MAR</v>
          </cell>
          <cell r="AL769">
            <v>2017</v>
          </cell>
          <cell r="AM769" t="str">
            <v>Roberto M de Souza</v>
          </cell>
          <cell r="AQ769">
            <v>3</v>
          </cell>
          <cell r="AS769">
            <v>129</v>
          </cell>
          <cell r="AU769" t="str">
            <v>DIC02</v>
          </cell>
          <cell r="AV769" t="str">
            <v>CP14212</v>
          </cell>
          <cell r="AW769">
            <v>75</v>
          </cell>
          <cell r="AX769" t="str">
            <v>3# PR 1kV 3x150(70)mm²AL</v>
          </cell>
          <cell r="AY769">
            <v>0.48510000000000003</v>
          </cell>
          <cell r="BA769" t="str">
            <v>3# CA 2 AWG</v>
          </cell>
          <cell r="BB769">
            <v>8.3962314052278781</v>
          </cell>
        </row>
        <row r="770">
          <cell r="B770" t="str">
            <v>A018790968</v>
          </cell>
          <cell r="C770">
            <v>2481865</v>
          </cell>
          <cell r="D770" t="str">
            <v>MARCOS ROUJET OTTO FUCHS</v>
          </cell>
          <cell r="E770">
            <v>1.59</v>
          </cell>
          <cell r="F770">
            <v>1.59</v>
          </cell>
          <cell r="G770">
            <v>42717</v>
          </cell>
          <cell r="H770" t="str">
            <v>DEZ</v>
          </cell>
          <cell r="I770">
            <v>2016</v>
          </cell>
          <cell r="J770">
            <v>42754</v>
          </cell>
          <cell r="K770">
            <v>42754</v>
          </cell>
          <cell r="L770" t="str">
            <v>JAN</v>
          </cell>
          <cell r="M770">
            <v>2017</v>
          </cell>
          <cell r="N770" t="str">
            <v>-</v>
          </cell>
          <cell r="O770" t="str">
            <v>CONCLUÍDO</v>
          </cell>
          <cell r="P770">
            <v>1</v>
          </cell>
          <cell r="Q770">
            <v>17</v>
          </cell>
          <cell r="R770" t="str">
            <v>Mariana</v>
          </cell>
          <cell r="S770" t="str">
            <v>APROVADO</v>
          </cell>
          <cell r="T770">
            <v>42755</v>
          </cell>
          <cell r="U770" t="str">
            <v>JAN</v>
          </cell>
          <cell r="V770">
            <v>2017</v>
          </cell>
          <cell r="W770" t="str">
            <v>CABO FRIO</v>
          </cell>
          <cell r="X770" t="str">
            <v>NT-BR 010 R-1</v>
          </cell>
          <cell r="Y770" t="str">
            <v>MICRO</v>
          </cell>
          <cell r="Z770" t="str">
            <v>NÃO</v>
          </cell>
          <cell r="AA770" t="str">
            <v>BT - 2Ø</v>
          </cell>
          <cell r="AB770" t="str">
            <v>Residencial</v>
          </cell>
          <cell r="AC770" t="str">
            <v>ORDEM FINALIZADA</v>
          </cell>
          <cell r="AD770" t="str">
            <v>-22.830341</v>
          </cell>
          <cell r="AE770" t="str">
            <v>-42.102876</v>
          </cell>
          <cell r="AF770" t="str">
            <v>SIM</v>
          </cell>
          <cell r="AG770">
            <v>42774</v>
          </cell>
          <cell r="AH770" t="str">
            <v>AUTO</v>
          </cell>
          <cell r="AJ770">
            <v>42776</v>
          </cell>
          <cell r="AK770" t="str">
            <v>FEV</v>
          </cell>
          <cell r="AL770">
            <v>2017</v>
          </cell>
          <cell r="AM770" t="str">
            <v>Solfortes Engenharia Sustentável</v>
          </cell>
          <cell r="AQ770">
            <v>3</v>
          </cell>
          <cell r="AS770">
            <v>59</v>
          </cell>
          <cell r="AU770" t="str">
            <v>SPA03</v>
          </cell>
          <cell r="AV770" t="str">
            <v>CF44479</v>
          </cell>
          <cell r="AW770">
            <v>150</v>
          </cell>
          <cell r="AX770" t="str">
            <v>3# CU 16-1 FIO (CU 16-1 FIO)</v>
          </cell>
          <cell r="AY770">
            <v>0.81110000000000004</v>
          </cell>
          <cell r="BA770" t="str">
            <v>2# CA 4 AWG</v>
          </cell>
          <cell r="BB770">
            <v>32.259295281848495</v>
          </cell>
        </row>
        <row r="771">
          <cell r="B771" t="str">
            <v>A019105427</v>
          </cell>
          <cell r="C771">
            <v>1530548</v>
          </cell>
          <cell r="D771" t="str">
            <v>ANTONIO DE SOUZA VIANA</v>
          </cell>
          <cell r="E771">
            <v>3.84</v>
          </cell>
          <cell r="F771" t="str">
            <v>0</v>
          </cell>
          <cell r="G771">
            <v>42754</v>
          </cell>
          <cell r="H771" t="str">
            <v>JAN</v>
          </cell>
          <cell r="I771">
            <v>2017</v>
          </cell>
          <cell r="J771">
            <v>42754</v>
          </cell>
          <cell r="K771">
            <v>42754</v>
          </cell>
          <cell r="L771" t="str">
            <v>JAN</v>
          </cell>
          <cell r="M771">
            <v>2017</v>
          </cell>
          <cell r="N771" t="str">
            <v>-</v>
          </cell>
          <cell r="O771" t="str">
            <v>CONCLUÍDO</v>
          </cell>
          <cell r="P771">
            <v>27</v>
          </cell>
          <cell r="Q771">
            <v>34</v>
          </cell>
          <cell r="R771" t="str">
            <v>Olney</v>
          </cell>
          <cell r="S771" t="str">
            <v>REPROVADO</v>
          </cell>
          <cell r="T771">
            <v>42781</v>
          </cell>
          <cell r="U771" t="str">
            <v>FEV</v>
          </cell>
          <cell r="V771">
            <v>2017</v>
          </cell>
          <cell r="W771" t="str">
            <v>CAMPOS</v>
          </cell>
          <cell r="X771" t="str">
            <v>NT-BR 010 R-1</v>
          </cell>
          <cell r="Y771" t="str">
            <v>MICRO</v>
          </cell>
          <cell r="Z771" t="str">
            <v>NÃO</v>
          </cell>
          <cell r="AA771" t="str">
            <v>BT - 3Ø</v>
          </cell>
          <cell r="AB771" t="str">
            <v>Residencial</v>
          </cell>
          <cell r="AC771" t="str">
            <v>ORDEM FINALIZADA</v>
          </cell>
          <cell r="AD771" t="str">
            <v>-21.775654</v>
          </cell>
          <cell r="AE771" t="str">
            <v>-41.310569</v>
          </cell>
          <cell r="AF771" t="str">
            <v>NÃO</v>
          </cell>
          <cell r="AH771" t="str">
            <v>AUTO</v>
          </cell>
          <cell r="AJ771">
            <v>42853</v>
          </cell>
          <cell r="AK771" t="str">
            <v>ABR</v>
          </cell>
          <cell r="AL771">
            <v>2017</v>
          </cell>
          <cell r="AM771" t="str">
            <v>Total Solar Energia</v>
          </cell>
          <cell r="AO771" t="str">
            <v>Canadian Solar - CS6X-320P</v>
          </cell>
          <cell r="AP771" t="str">
            <v>Fronius - Fronius Primo 4.0-1</v>
          </cell>
          <cell r="AQ771">
            <v>1</v>
          </cell>
          <cell r="AS771">
            <v>99</v>
          </cell>
          <cell r="AT771" t="str">
            <v>ART + Coordenadas Geográficas/PS</v>
          </cell>
          <cell r="AU771" t="str">
            <v>DIC05</v>
          </cell>
          <cell r="AV771" t="str">
            <v>T13214</v>
          </cell>
          <cell r="AW771">
            <v>75</v>
          </cell>
          <cell r="AX771" t="str">
            <v>3# PR 1kV 3x95(50)mm²AL</v>
          </cell>
          <cell r="AY771">
            <v>0.59210000000000007</v>
          </cell>
          <cell r="BA771" t="str">
            <v>3# CA 2 AWG</v>
          </cell>
          <cell r="BB771">
            <v>14.49678124401102</v>
          </cell>
        </row>
        <row r="772">
          <cell r="B772" t="str">
            <v>A019106036</v>
          </cell>
          <cell r="C772">
            <v>6659361</v>
          </cell>
          <cell r="D772" t="str">
            <v>H JORGES INDUSTRIA E COMERCIO DE DOCES L</v>
          </cell>
          <cell r="E772">
            <v>40.96</v>
          </cell>
          <cell r="F772">
            <v>40.96</v>
          </cell>
          <cell r="G772">
            <v>42754</v>
          </cell>
          <cell r="H772" t="str">
            <v>JAN</v>
          </cell>
          <cell r="I772">
            <v>2017</v>
          </cell>
          <cell r="J772">
            <v>42755</v>
          </cell>
          <cell r="K772">
            <v>42755</v>
          </cell>
          <cell r="L772" t="str">
            <v>JAN</v>
          </cell>
          <cell r="M772">
            <v>2017</v>
          </cell>
          <cell r="N772" t="str">
            <v>-</v>
          </cell>
          <cell r="O772" t="str">
            <v>VISTORIA</v>
          </cell>
          <cell r="P772">
            <v>26</v>
          </cell>
          <cell r="Q772">
            <v>26</v>
          </cell>
          <cell r="R772" t="str">
            <v>Mariana</v>
          </cell>
          <cell r="S772" t="str">
            <v>APROVADO</v>
          </cell>
          <cell r="T772">
            <v>42781</v>
          </cell>
          <cell r="U772" t="str">
            <v>FEV</v>
          </cell>
          <cell r="V772">
            <v>2017</v>
          </cell>
          <cell r="W772" t="str">
            <v>CAMPOS</v>
          </cell>
          <cell r="X772" t="str">
            <v>NT-BR 010 R-1</v>
          </cell>
          <cell r="Y772" t="str">
            <v>MICRO</v>
          </cell>
          <cell r="Z772" t="str">
            <v>NÃO</v>
          </cell>
          <cell r="AA772" t="str">
            <v>BT - 3Ø</v>
          </cell>
          <cell r="AB772" t="str">
            <v>Comercial</v>
          </cell>
          <cell r="AC772" t="str">
            <v>ORDEM EM EXECUÇÃO</v>
          </cell>
          <cell r="AD772" t="str">
            <v>-21.735487</v>
          </cell>
          <cell r="AE772" t="str">
            <v>-41.319882</v>
          </cell>
          <cell r="AF772" t="str">
            <v>NÃO</v>
          </cell>
          <cell r="AG772" t="str">
            <v/>
          </cell>
          <cell r="AH772" t="str">
            <v>AUTO REM</v>
          </cell>
          <cell r="AI772" t="str">
            <v>6659018 - 78% / 6655810 - 22%</v>
          </cell>
          <cell r="AK772" t="str">
            <v>-</v>
          </cell>
          <cell r="AL772" t="str">
            <v>-</v>
          </cell>
          <cell r="AM772" t="str">
            <v>Tricon Engenharia</v>
          </cell>
          <cell r="AQ772">
            <v>1</v>
          </cell>
          <cell r="AS772" t="str">
            <v>-</v>
          </cell>
          <cell r="AU772" t="str">
            <v>MOB06</v>
          </cell>
          <cell r="AV772" t="str">
            <v>CP30850</v>
          </cell>
          <cell r="AW772" t="str">
            <v/>
          </cell>
          <cell r="AX772" t="str">
            <v>3# PR 1kV 3x95(50)mm²AL</v>
          </cell>
          <cell r="AY772">
            <v>0.14399999999999999</v>
          </cell>
          <cell r="BA772" t="str">
            <v>1# CAA 4 AWG</v>
          </cell>
          <cell r="BB772">
            <v>4.5599999999999996</v>
          </cell>
        </row>
        <row r="773">
          <cell r="B773" t="str">
            <v>A019110425</v>
          </cell>
          <cell r="C773">
            <v>829594</v>
          </cell>
          <cell r="D773" t="str">
            <v>JOAO MOISES TADEU RODRIGUES</v>
          </cell>
          <cell r="E773">
            <v>24.96</v>
          </cell>
          <cell r="F773">
            <v>24.96</v>
          </cell>
          <cell r="G773">
            <v>42755</v>
          </cell>
          <cell r="H773" t="str">
            <v>JAN</v>
          </cell>
          <cell r="I773">
            <v>2017</v>
          </cell>
          <cell r="J773">
            <v>42755</v>
          </cell>
          <cell r="K773">
            <v>42755</v>
          </cell>
          <cell r="L773" t="str">
            <v>JAN</v>
          </cell>
          <cell r="M773">
            <v>2017</v>
          </cell>
          <cell r="N773" t="str">
            <v>-</v>
          </cell>
          <cell r="O773" t="str">
            <v>CONCLUÍDO</v>
          </cell>
          <cell r="P773">
            <v>28</v>
          </cell>
          <cell r="Q773">
            <v>28</v>
          </cell>
          <cell r="R773" t="str">
            <v>Mariana</v>
          </cell>
          <cell r="S773" t="str">
            <v>APROVADO</v>
          </cell>
          <cell r="T773">
            <v>42783</v>
          </cell>
          <cell r="U773" t="str">
            <v>FEV</v>
          </cell>
          <cell r="V773">
            <v>2017</v>
          </cell>
          <cell r="W773" t="str">
            <v>CABO FRIO</v>
          </cell>
          <cell r="X773" t="str">
            <v>NT-BR 010 R-1</v>
          </cell>
          <cell r="Y773" t="str">
            <v>MICRO</v>
          </cell>
          <cell r="Z773" t="str">
            <v>NÃO</v>
          </cell>
          <cell r="AA773" t="str">
            <v>BT - 3Ø</v>
          </cell>
          <cell r="AB773" t="str">
            <v>Comercial</v>
          </cell>
          <cell r="AC773" t="str">
            <v>ORDEM FINALIZADA</v>
          </cell>
          <cell r="AD773" t="str">
            <v>-22.829338</v>
          </cell>
          <cell r="AE773" t="str">
            <v>-42.095153</v>
          </cell>
          <cell r="AF773" t="str">
            <v>SIM</v>
          </cell>
          <cell r="AG773">
            <v>42821</v>
          </cell>
          <cell r="AH773" t="str">
            <v>AUTO REM</v>
          </cell>
          <cell r="AI773" t="str">
            <v>5760614 - 72% / 6064609 - 28%</v>
          </cell>
          <cell r="AJ773">
            <v>42823</v>
          </cell>
          <cell r="AK773" t="str">
            <v>MAR</v>
          </cell>
          <cell r="AL773">
            <v>2017</v>
          </cell>
          <cell r="AM773" t="str">
            <v>Enel Soluções</v>
          </cell>
          <cell r="AO773" t="str">
            <v>Jinko Solar - JKM260P-60</v>
          </cell>
          <cell r="AP773" t="str">
            <v>ABB - PRO-33.0-TL-OUTD</v>
          </cell>
          <cell r="AQ773">
            <v>1</v>
          </cell>
          <cell r="AS773">
            <v>68</v>
          </cell>
          <cell r="AU773" t="str">
            <v>SPA03</v>
          </cell>
          <cell r="AV773" t="str">
            <v>CF46466</v>
          </cell>
          <cell r="AW773">
            <v>75</v>
          </cell>
          <cell r="AX773" t="str">
            <v>3# PR 1kV 3x95(70)mm²AL</v>
          </cell>
          <cell r="AY773">
            <v>7.3099999999999998E-2</v>
          </cell>
          <cell r="BA773" t="str">
            <v>2# CA 4 AWG</v>
          </cell>
          <cell r="BB773">
            <v>32.259295281848495</v>
          </cell>
        </row>
        <row r="774">
          <cell r="B774" t="str">
            <v>A019111900</v>
          </cell>
          <cell r="C774">
            <v>4724213</v>
          </cell>
          <cell r="D774" t="str">
            <v>FLAVIA SANT ANNA DE CARVALHO WERNECK</v>
          </cell>
          <cell r="E774">
            <v>7.71</v>
          </cell>
          <cell r="F774">
            <v>7.71</v>
          </cell>
          <cell r="G774">
            <v>42755</v>
          </cell>
          <cell r="H774" t="str">
            <v>JAN</v>
          </cell>
          <cell r="I774">
            <v>2017</v>
          </cell>
          <cell r="J774">
            <v>42755</v>
          </cell>
          <cell r="K774">
            <v>42755</v>
          </cell>
          <cell r="L774" t="str">
            <v>JAN</v>
          </cell>
          <cell r="M774">
            <v>2017</v>
          </cell>
          <cell r="N774" t="str">
            <v>-</v>
          </cell>
          <cell r="O774" t="str">
            <v>CONCLUÍDO</v>
          </cell>
          <cell r="P774">
            <v>26</v>
          </cell>
          <cell r="Q774">
            <v>26</v>
          </cell>
          <cell r="R774" t="str">
            <v>Olney</v>
          </cell>
          <cell r="S774" t="str">
            <v>APROVADO</v>
          </cell>
          <cell r="T774">
            <v>42781</v>
          </cell>
          <cell r="U774" t="str">
            <v>FEV</v>
          </cell>
          <cell r="V774">
            <v>2017</v>
          </cell>
          <cell r="W774" t="str">
            <v>NITERÓI</v>
          </cell>
          <cell r="X774" t="str">
            <v>NT-BR 010 R-1</v>
          </cell>
          <cell r="Y774" t="str">
            <v>MICRO</v>
          </cell>
          <cell r="Z774" t="str">
            <v>NÃO</v>
          </cell>
          <cell r="AA774" t="str">
            <v>BT - 3Ø</v>
          </cell>
          <cell r="AB774" t="str">
            <v>Residencial</v>
          </cell>
          <cell r="AC774" t="str">
            <v>ORDEM FINALIZADA</v>
          </cell>
          <cell r="AD774" t="str">
            <v>-22.916355</v>
          </cell>
          <cell r="AE774" t="str">
            <v>-43.086193</v>
          </cell>
          <cell r="AF774" t="str">
            <v>SIM</v>
          </cell>
          <cell r="AG774">
            <v>42791</v>
          </cell>
          <cell r="AH774" t="str">
            <v>AUTO</v>
          </cell>
          <cell r="AJ774">
            <v>42796</v>
          </cell>
          <cell r="AK774" t="str">
            <v>MAR</v>
          </cell>
          <cell r="AL774">
            <v>2017</v>
          </cell>
          <cell r="AM774" t="str">
            <v>Enel Soluções</v>
          </cell>
          <cell r="AO774" t="str">
            <v>Jinko Solar - JKM265P-60</v>
          </cell>
          <cell r="AP774" t="str">
            <v>Fronius - Fronius Primo 4.0-1</v>
          </cell>
          <cell r="AQ774">
            <v>1</v>
          </cell>
          <cell r="AS774">
            <v>41</v>
          </cell>
          <cell r="AU774" t="str">
            <v>ZSL10</v>
          </cell>
          <cell r="AV774" t="str">
            <v>NI32477</v>
          </cell>
          <cell r="AW774">
            <v>113</v>
          </cell>
          <cell r="AX774" t="str">
            <v>2# CU 35 mm² (CU 16-1 FIO)</v>
          </cell>
          <cell r="AY774">
            <v>0.23100000000000001</v>
          </cell>
          <cell r="BA774" t="str">
            <v>3# CA 2 AWG</v>
          </cell>
          <cell r="BB774">
            <v>3.5010677614609391</v>
          </cell>
        </row>
        <row r="775">
          <cell r="B775" t="str">
            <v>A019112029</v>
          </cell>
          <cell r="C775">
            <v>282628</v>
          </cell>
          <cell r="D775" t="str">
            <v>DULCINEA DA COSTA C SANTOS</v>
          </cell>
          <cell r="E775">
            <v>1.3</v>
          </cell>
          <cell r="F775">
            <v>1.3</v>
          </cell>
          <cell r="G775">
            <v>42755</v>
          </cell>
          <cell r="H775" t="str">
            <v>JAN</v>
          </cell>
          <cell r="I775">
            <v>2017</v>
          </cell>
          <cell r="J775">
            <v>42755</v>
          </cell>
          <cell r="K775">
            <v>42755</v>
          </cell>
          <cell r="L775" t="str">
            <v>JAN</v>
          </cell>
          <cell r="M775">
            <v>2017</v>
          </cell>
          <cell r="N775" t="str">
            <v>-</v>
          </cell>
          <cell r="O775" t="str">
            <v>CONCLUÍDO</v>
          </cell>
          <cell r="P775">
            <v>26</v>
          </cell>
          <cell r="Q775">
            <v>26</v>
          </cell>
          <cell r="R775" t="str">
            <v>Mariana</v>
          </cell>
          <cell r="S775" t="str">
            <v>APROVADO</v>
          </cell>
          <cell r="T775">
            <v>42781</v>
          </cell>
          <cell r="U775" t="str">
            <v>FEV</v>
          </cell>
          <cell r="V775">
            <v>2017</v>
          </cell>
          <cell r="W775" t="str">
            <v>NITERÓI</v>
          </cell>
          <cell r="X775" t="str">
            <v>NT-BR 010 R-1</v>
          </cell>
          <cell r="Y775" t="str">
            <v>MICRO</v>
          </cell>
          <cell r="Z775" t="str">
            <v>NÃO</v>
          </cell>
          <cell r="AA775" t="str">
            <v>BT - 3Ø</v>
          </cell>
          <cell r="AB775" t="str">
            <v>Residencial</v>
          </cell>
          <cell r="AC775" t="str">
            <v>ORDEM FINALIZADA</v>
          </cell>
          <cell r="AD775" t="str">
            <v>-22.932608</v>
          </cell>
          <cell r="AE775" t="str">
            <v>-43.020821</v>
          </cell>
          <cell r="AF775" t="str">
            <v>SIM</v>
          </cell>
          <cell r="AG775">
            <v>42791</v>
          </cell>
          <cell r="AH775" t="str">
            <v>AUTO</v>
          </cell>
          <cell r="AJ775">
            <v>42796</v>
          </cell>
          <cell r="AK775" t="str">
            <v>MAR</v>
          </cell>
          <cell r="AL775">
            <v>2017</v>
          </cell>
          <cell r="AM775" t="str">
            <v>Enel Soluções</v>
          </cell>
          <cell r="AO775" t="str">
            <v>Jinko Solar - JKM265P-60</v>
          </cell>
          <cell r="AP775" t="str">
            <v>PHB - PHB1500-SS</v>
          </cell>
          <cell r="AQ775">
            <v>1</v>
          </cell>
          <cell r="AS775">
            <v>41</v>
          </cell>
          <cell r="AU775" t="str">
            <v>PIN01</v>
          </cell>
          <cell r="AV775" t="str">
            <v>N760541</v>
          </cell>
          <cell r="AW775">
            <v>30</v>
          </cell>
          <cell r="AX775" t="str">
            <v>3# PR 1kV 3x50(50)mm²AL</v>
          </cell>
          <cell r="AY775">
            <v>0.17</v>
          </cell>
          <cell r="BA775" t="str">
            <v>3# CA 2 AWG</v>
          </cell>
          <cell r="BB775">
            <v>3.24</v>
          </cell>
        </row>
        <row r="776">
          <cell r="B776" t="str">
            <v>A018807044</v>
          </cell>
          <cell r="C776">
            <v>3364117</v>
          </cell>
          <cell r="D776" t="str">
            <v>JORGE FERNANDES VILLAS BOAS</v>
          </cell>
          <cell r="E776">
            <v>4.2</v>
          </cell>
          <cell r="F776">
            <v>4.2</v>
          </cell>
          <cell r="G776">
            <v>42718</v>
          </cell>
          <cell r="H776" t="str">
            <v>DEZ</v>
          </cell>
          <cell r="I776">
            <v>2016</v>
          </cell>
          <cell r="J776">
            <v>42758</v>
          </cell>
          <cell r="K776">
            <v>42758</v>
          </cell>
          <cell r="L776" t="str">
            <v>JAN</v>
          </cell>
          <cell r="M776">
            <v>2017</v>
          </cell>
          <cell r="N776" t="str">
            <v>-</v>
          </cell>
          <cell r="O776" t="str">
            <v>VISTORIA</v>
          </cell>
          <cell r="P776">
            <v>14</v>
          </cell>
          <cell r="Q776">
            <v>28</v>
          </cell>
          <cell r="R776" t="str">
            <v>Mariana</v>
          </cell>
          <cell r="S776" t="str">
            <v>APROVADO</v>
          </cell>
          <cell r="T776">
            <v>42772</v>
          </cell>
          <cell r="U776" t="str">
            <v>FEV</v>
          </cell>
          <cell r="V776">
            <v>2017</v>
          </cell>
          <cell r="W776" t="str">
            <v>MAGÉ</v>
          </cell>
          <cell r="X776" t="str">
            <v>NT-BR 010 R-1</v>
          </cell>
          <cell r="Y776" t="str">
            <v>MICRO</v>
          </cell>
          <cell r="Z776" t="str">
            <v>NÃO</v>
          </cell>
          <cell r="AA776" t="str">
            <v>BT - 3Ø</v>
          </cell>
          <cell r="AB776" t="str">
            <v>Residencial</v>
          </cell>
          <cell r="AC776" t="str">
            <v>ORDEM SUSPENSA</v>
          </cell>
          <cell r="AD776" t="str">
            <v>-22.658762</v>
          </cell>
          <cell r="AE776" t="str">
            <v>-42.987140</v>
          </cell>
          <cell r="AF776" t="str">
            <v>NÃO</v>
          </cell>
          <cell r="AG776" t="str">
            <v/>
          </cell>
          <cell r="AH776" t="str">
            <v>AUTO</v>
          </cell>
          <cell r="AK776" t="str">
            <v>-</v>
          </cell>
          <cell r="AL776" t="str">
            <v>-</v>
          </cell>
          <cell r="AM776" t="str">
            <v>Seltec Soluções Energéticas e Tecnológicas</v>
          </cell>
          <cell r="AQ776">
            <v>2</v>
          </cell>
          <cell r="AS776" t="str">
            <v>-</v>
          </cell>
          <cell r="AU776" t="str">
            <v>AVI06</v>
          </cell>
          <cell r="AV776" t="str">
            <v>MG81776</v>
          </cell>
          <cell r="AW776">
            <v>45</v>
          </cell>
          <cell r="AX776" t="str">
            <v>3# PR 1kV 3x50(50)mm²AL</v>
          </cell>
          <cell r="AY776">
            <v>0.42199999999999999</v>
          </cell>
          <cell r="BA776" t="str">
            <v>3# CA 2 AWG</v>
          </cell>
          <cell r="BB776">
            <v>35.145400135184204</v>
          </cell>
        </row>
        <row r="777">
          <cell r="B777" t="str">
            <v>A018683748</v>
          </cell>
          <cell r="C777">
            <v>506254</v>
          </cell>
          <cell r="D777" t="str">
            <v>CARLOS ROBERTO TEIXEIRA</v>
          </cell>
          <cell r="E777">
            <v>6</v>
          </cell>
          <cell r="F777" t="str">
            <v>0</v>
          </cell>
          <cell r="G777">
            <v>42704</v>
          </cell>
          <cell r="H777" t="str">
            <v>NOV</v>
          </cell>
          <cell r="I777">
            <v>2016</v>
          </cell>
          <cell r="J777">
            <v>42759</v>
          </cell>
          <cell r="K777">
            <v>42759</v>
          </cell>
          <cell r="L777" t="str">
            <v>JAN</v>
          </cell>
          <cell r="M777">
            <v>2017</v>
          </cell>
          <cell r="N777" t="str">
            <v>-</v>
          </cell>
          <cell r="O777" t="str">
            <v>CONCLUÍDO</v>
          </cell>
          <cell r="P777">
            <v>17</v>
          </cell>
          <cell r="Q777">
            <v>29</v>
          </cell>
          <cell r="R777" t="str">
            <v>Olney</v>
          </cell>
          <cell r="S777" t="str">
            <v>REPROVADO</v>
          </cell>
          <cell r="T777">
            <v>42776</v>
          </cell>
          <cell r="U777" t="str">
            <v>FEV</v>
          </cell>
          <cell r="V777">
            <v>2017</v>
          </cell>
          <cell r="W777" t="str">
            <v>PÁDUA</v>
          </cell>
          <cell r="X777" t="str">
            <v>NT-BR 010 R-1</v>
          </cell>
          <cell r="Y777" t="str">
            <v>MICRO</v>
          </cell>
          <cell r="Z777" t="str">
            <v>NÃO</v>
          </cell>
          <cell r="AA777" t="str">
            <v>BT - 3Ø</v>
          </cell>
          <cell r="AB777" t="str">
            <v>Residencial</v>
          </cell>
          <cell r="AC777" t="str">
            <v>ORDEM FINALIZADA</v>
          </cell>
          <cell r="AD777" t="str">
            <v>-21.530106</v>
          </cell>
          <cell r="AE777" t="str">
            <v>-42.185161</v>
          </cell>
          <cell r="AF777" t="str">
            <v>NÃO</v>
          </cell>
          <cell r="AH777" t="str">
            <v>AUTO</v>
          </cell>
          <cell r="AJ777">
            <v>42796</v>
          </cell>
          <cell r="AK777" t="str">
            <v>MAR</v>
          </cell>
          <cell r="AL777">
            <v>2017</v>
          </cell>
          <cell r="AM777" t="str">
            <v>Lumus</v>
          </cell>
          <cell r="AO777" t="str">
            <v>Canadian Solar - CS6X-315P</v>
          </cell>
          <cell r="AP777" t="str">
            <v>Fronius - Fronius Primo 6.0-1</v>
          </cell>
          <cell r="AQ777">
            <v>2</v>
          </cell>
          <cell r="AS777">
            <v>92</v>
          </cell>
          <cell r="AT777" t="str">
            <v>ART + Diagrama/Projeto</v>
          </cell>
          <cell r="AU777" t="str">
            <v>SAP01</v>
          </cell>
          <cell r="AV777" t="str">
            <v>PD50341</v>
          </cell>
          <cell r="AW777">
            <v>113</v>
          </cell>
          <cell r="AX777" t="str">
            <v>3# PR 1kV 3x95(50)mm²AL</v>
          </cell>
          <cell r="AY777">
            <v>0.47399999999999998</v>
          </cell>
          <cell r="BA777" t="str">
            <v>3# CA 336,4 MCM</v>
          </cell>
          <cell r="BB777">
            <v>2.31</v>
          </cell>
        </row>
        <row r="778">
          <cell r="B778" t="str">
            <v>A019103878</v>
          </cell>
          <cell r="C778">
            <v>5688251</v>
          </cell>
          <cell r="D778" t="str">
            <v>CLAUDIA DA COSTA CORDEIRO</v>
          </cell>
          <cell r="E778">
            <v>3</v>
          </cell>
          <cell r="F778" t="str">
            <v>0</v>
          </cell>
          <cell r="G778">
            <v>42754</v>
          </cell>
          <cell r="H778" t="str">
            <v>JAN</v>
          </cell>
          <cell r="I778">
            <v>2017</v>
          </cell>
          <cell r="J778">
            <v>42760</v>
          </cell>
          <cell r="K778">
            <v>42760</v>
          </cell>
          <cell r="L778" t="str">
            <v>JAN</v>
          </cell>
          <cell r="M778">
            <v>2017</v>
          </cell>
          <cell r="N778" t="str">
            <v>-</v>
          </cell>
          <cell r="O778" t="str">
            <v>SUSPENSO</v>
          </cell>
          <cell r="P778">
            <v>22</v>
          </cell>
          <cell r="Q778">
            <v>25</v>
          </cell>
          <cell r="R778" t="str">
            <v>Mariana</v>
          </cell>
          <cell r="S778" t="str">
            <v>REPROVADO</v>
          </cell>
          <cell r="T778">
            <v>42782</v>
          </cell>
          <cell r="U778" t="str">
            <v>FEV</v>
          </cell>
          <cell r="V778">
            <v>2017</v>
          </cell>
          <cell r="W778" t="str">
            <v>NITERÓI</v>
          </cell>
          <cell r="X778" t="str">
            <v>NT-BR 010 R-1</v>
          </cell>
          <cell r="Y778" t="str">
            <v>MICRO</v>
          </cell>
          <cell r="Z778" t="str">
            <v>NÃO</v>
          </cell>
          <cell r="AA778" t="str">
            <v>BT - 3Ø</v>
          </cell>
          <cell r="AB778" t="str">
            <v>Residencial</v>
          </cell>
          <cell r="AC778" t="str">
            <v>ORDEM SUSPENSA</v>
          </cell>
          <cell r="AD778" t="str">
            <v>-22.883300</v>
          </cell>
          <cell r="AE778" t="str">
            <v>-42.791644</v>
          </cell>
          <cell r="AF778" t="str">
            <v>NÃO</v>
          </cell>
          <cell r="AH778" t="str">
            <v>AUTO</v>
          </cell>
          <cell r="AK778" t="str">
            <v>-</v>
          </cell>
          <cell r="AL778" t="str">
            <v>-</v>
          </cell>
          <cell r="AM778" t="str">
            <v>Joseph Henri B S Alexandre</v>
          </cell>
          <cell r="AO778" t="str">
            <v>Canadian Solar - CS6P-265P</v>
          </cell>
          <cell r="AQ778">
            <v>1</v>
          </cell>
          <cell r="AS778" t="str">
            <v>-</v>
          </cell>
          <cell r="AT778" t="str">
            <v>ART + Formulário de SA + Coordenadas Geográficas/PS + Certificado/Registro - Inversor</v>
          </cell>
          <cell r="AU778" t="str">
            <v>MAR04</v>
          </cell>
          <cell r="AV778" t="str">
            <v>N700759</v>
          </cell>
          <cell r="AW778">
            <v>45</v>
          </cell>
          <cell r="AX778" t="str">
            <v>3# PR 1kV 3x95(70)mm²AL</v>
          </cell>
          <cell r="AY778">
            <v>0.35010000000000002</v>
          </cell>
          <cell r="BA778" t="str">
            <v>3# CA 2 AWG</v>
          </cell>
          <cell r="BB778">
            <v>23.5</v>
          </cell>
        </row>
        <row r="779">
          <cell r="B779" t="str">
            <v>A019103942</v>
          </cell>
          <cell r="C779">
            <v>107166</v>
          </cell>
          <cell r="D779" t="str">
            <v>LUCIA DA MATTA CALVERT</v>
          </cell>
          <cell r="E779">
            <v>2.65</v>
          </cell>
          <cell r="F779" t="str">
            <v>0</v>
          </cell>
          <cell r="G779">
            <v>42754</v>
          </cell>
          <cell r="H779" t="str">
            <v>JAN</v>
          </cell>
          <cell r="I779">
            <v>2017</v>
          </cell>
          <cell r="J779">
            <v>42760</v>
          </cell>
          <cell r="K779">
            <v>42760</v>
          </cell>
          <cell r="L779" t="str">
            <v>JAN</v>
          </cell>
          <cell r="M779">
            <v>2017</v>
          </cell>
          <cell r="N779" t="str">
            <v>-</v>
          </cell>
          <cell r="O779" t="str">
            <v>CONCLUÍDO</v>
          </cell>
          <cell r="P779">
            <v>22</v>
          </cell>
          <cell r="Q779">
            <v>23</v>
          </cell>
          <cell r="R779" t="str">
            <v>Olney</v>
          </cell>
          <cell r="S779" t="str">
            <v>REPROVADO</v>
          </cell>
          <cell r="T779">
            <v>42782</v>
          </cell>
          <cell r="U779" t="str">
            <v>FEV</v>
          </cell>
          <cell r="V779">
            <v>2017</v>
          </cell>
          <cell r="W779" t="str">
            <v>NITERÓI</v>
          </cell>
          <cell r="X779" t="str">
            <v>NT-BR 010 R-1</v>
          </cell>
          <cell r="Y779" t="str">
            <v>MICRO</v>
          </cell>
          <cell r="Z779" t="str">
            <v>NÃO</v>
          </cell>
          <cell r="AA779" t="str">
            <v>BT - 3Ø</v>
          </cell>
          <cell r="AB779" t="str">
            <v>Residencial</v>
          </cell>
          <cell r="AC779" t="str">
            <v>ORDEM FINALIZADA</v>
          </cell>
          <cell r="AD779" t="str">
            <v>-22.952942</v>
          </cell>
          <cell r="AE779" t="str">
            <v>-43.084158</v>
          </cell>
          <cell r="AF779" t="str">
            <v>NÃO</v>
          </cell>
          <cell r="AH779" t="str">
            <v>AUTO</v>
          </cell>
          <cell r="AJ779">
            <v>42811</v>
          </cell>
          <cell r="AK779" t="str">
            <v>MAR</v>
          </cell>
          <cell r="AL779">
            <v>2017</v>
          </cell>
          <cell r="AM779" t="str">
            <v>Joseph Henri B S Alexandre</v>
          </cell>
          <cell r="AO779" t="str">
            <v>Canadian Solar - CS6P-265P</v>
          </cell>
          <cell r="AP779" t="str">
            <v>Fronius - Fronius Galvo 3.0-1</v>
          </cell>
          <cell r="AQ779">
            <v>1</v>
          </cell>
          <cell r="AS779">
            <v>57</v>
          </cell>
          <cell r="AT779" t="str">
            <v>ART + Formulário de SA + Coordenadas Geográficas/PS + Certificado/Registro - Inversor</v>
          </cell>
          <cell r="AU779" t="str">
            <v>PIN02</v>
          </cell>
          <cell r="AV779" t="str">
            <v>NI34159</v>
          </cell>
          <cell r="AW779">
            <v>75</v>
          </cell>
          <cell r="AX779" t="str">
            <v>3# CU 16-1 FIO (CU 35 mm²)</v>
          </cell>
          <cell r="AY779">
            <v>0.52210000000000001</v>
          </cell>
          <cell r="BA779" t="str">
            <v>3# CA 2 AWG</v>
          </cell>
          <cell r="BB779">
            <v>2.6</v>
          </cell>
        </row>
        <row r="780">
          <cell r="B780" t="str">
            <v>A018769509</v>
          </cell>
          <cell r="C780">
            <v>3815856</v>
          </cell>
          <cell r="D780" t="str">
            <v>MICHELE LAUREANTI</v>
          </cell>
          <cell r="E780">
            <v>4</v>
          </cell>
          <cell r="F780">
            <v>4</v>
          </cell>
          <cell r="G780">
            <v>42713</v>
          </cell>
          <cell r="H780" t="str">
            <v>DEZ</v>
          </cell>
          <cell r="I780">
            <v>2016</v>
          </cell>
          <cell r="J780">
            <v>42761</v>
          </cell>
          <cell r="K780">
            <v>42761</v>
          </cell>
          <cell r="L780" t="str">
            <v>JAN</v>
          </cell>
          <cell r="M780">
            <v>2017</v>
          </cell>
          <cell r="N780" t="str">
            <v>-</v>
          </cell>
          <cell r="O780" t="str">
            <v>CONCLUÍDO</v>
          </cell>
          <cell r="P780">
            <v>15</v>
          </cell>
          <cell r="Q780">
            <v>30</v>
          </cell>
          <cell r="R780" t="str">
            <v>Olney</v>
          </cell>
          <cell r="S780" t="str">
            <v>APROVADO</v>
          </cell>
          <cell r="T780">
            <v>42776</v>
          </cell>
          <cell r="U780" t="str">
            <v>FEV</v>
          </cell>
          <cell r="V780">
            <v>2017</v>
          </cell>
          <cell r="W780" t="str">
            <v>ANGRA</v>
          </cell>
          <cell r="X780" t="str">
            <v>NT-BR 010 R-1</v>
          </cell>
          <cell r="Y780" t="str">
            <v>MICRO</v>
          </cell>
          <cell r="Z780" t="str">
            <v>NÃO</v>
          </cell>
          <cell r="AA780" t="str">
            <v>BT - 3Ø</v>
          </cell>
          <cell r="AB780" t="str">
            <v>Residencial</v>
          </cell>
          <cell r="AC780" t="str">
            <v>ORDEM FINALIZADA</v>
          </cell>
          <cell r="AD780" t="str">
            <v>-23.025565</v>
          </cell>
          <cell r="AE780" t="str">
            <v>-44.517569</v>
          </cell>
          <cell r="AF780" t="str">
            <v>SIM</v>
          </cell>
          <cell r="AG780">
            <v>42808</v>
          </cell>
          <cell r="AH780" t="str">
            <v>AUTO</v>
          </cell>
          <cell r="AJ780">
            <v>42810</v>
          </cell>
          <cell r="AK780" t="str">
            <v>MAR</v>
          </cell>
          <cell r="AL780">
            <v>2017</v>
          </cell>
          <cell r="AM780" t="str">
            <v>Neo Solar</v>
          </cell>
          <cell r="AQ780">
            <v>3</v>
          </cell>
          <cell r="AS780">
            <v>97</v>
          </cell>
          <cell r="AU780" t="str">
            <v>V.RESID.</v>
          </cell>
          <cell r="AV780" t="str">
            <v>AN77925</v>
          </cell>
          <cell r="AW780">
            <v>150</v>
          </cell>
          <cell r="AX780" t="str">
            <v>3# PR 1kV 3x95(50)mm²AL</v>
          </cell>
          <cell r="AY780">
            <v>0.52800000000000002</v>
          </cell>
          <cell r="BA780" t="str">
            <v>3# CA 4/0 AWG</v>
          </cell>
          <cell r="BB780">
            <v>5.5756473405869516</v>
          </cell>
        </row>
        <row r="781">
          <cell r="B781" t="str">
            <v>A018460343</v>
          </cell>
          <cell r="C781">
            <v>1358440</v>
          </cell>
          <cell r="D781" t="str">
            <v>THEREZINHA AURELIA RODRIGUES MOREIRA</v>
          </cell>
          <cell r="E781">
            <v>6</v>
          </cell>
          <cell r="F781">
            <v>6</v>
          </cell>
          <cell r="G781">
            <v>42675</v>
          </cell>
          <cell r="H781" t="str">
            <v>NOV</v>
          </cell>
          <cell r="I781">
            <v>2016</v>
          </cell>
          <cell r="J781">
            <v>42762</v>
          </cell>
          <cell r="K781">
            <v>42762</v>
          </cell>
          <cell r="L781" t="str">
            <v>JAN</v>
          </cell>
          <cell r="M781">
            <v>2017</v>
          </cell>
          <cell r="N781" t="str">
            <v>-</v>
          </cell>
          <cell r="O781" t="str">
            <v>CONCLUÍDO</v>
          </cell>
          <cell r="P781">
            <v>10</v>
          </cell>
          <cell r="Q781">
            <v>32</v>
          </cell>
          <cell r="R781" t="str">
            <v>Mariana</v>
          </cell>
          <cell r="S781" t="str">
            <v>APROVADO</v>
          </cell>
          <cell r="T781">
            <v>42772</v>
          </cell>
          <cell r="U781" t="str">
            <v>FEV</v>
          </cell>
          <cell r="V781">
            <v>2017</v>
          </cell>
          <cell r="W781" t="str">
            <v>NITERÓI</v>
          </cell>
          <cell r="X781" t="str">
            <v>NT-BR 010 R-1</v>
          </cell>
          <cell r="Y781" t="str">
            <v>MICRO</v>
          </cell>
          <cell r="Z781" t="str">
            <v>NÃO</v>
          </cell>
          <cell r="AA781" t="str">
            <v>BT - 3Ø</v>
          </cell>
          <cell r="AB781" t="str">
            <v>Residencial</v>
          </cell>
          <cell r="AC781" t="str">
            <v>ORDEM FINALIZADA</v>
          </cell>
          <cell r="AD781" t="str">
            <v>-22.917802</v>
          </cell>
          <cell r="AE781" t="str">
            <v>-43.087079</v>
          </cell>
          <cell r="AF781" t="str">
            <v>SIM</v>
          </cell>
          <cell r="AG781">
            <v>42807</v>
          </cell>
          <cell r="AH781" t="str">
            <v>AUTO</v>
          </cell>
          <cell r="AJ781">
            <v>42808</v>
          </cell>
          <cell r="AK781" t="str">
            <v>MAR</v>
          </cell>
          <cell r="AL781">
            <v>2017</v>
          </cell>
          <cell r="AM781" t="str">
            <v>Entéuxes</v>
          </cell>
          <cell r="AQ781">
            <v>3</v>
          </cell>
          <cell r="AS781">
            <v>133</v>
          </cell>
          <cell r="AU781" t="str">
            <v>ZSL02</v>
          </cell>
          <cell r="AV781" t="str">
            <v>NI32459</v>
          </cell>
          <cell r="AW781">
            <v>75</v>
          </cell>
          <cell r="AX781" t="str">
            <v>3# PR 1kV 3x50(50)mm²AL</v>
          </cell>
          <cell r="AY781">
            <v>0.34210000000000002</v>
          </cell>
          <cell r="BA781" t="str">
            <v>3# COMP 1/0</v>
          </cell>
          <cell r="BB781">
            <v>2.7607073888298537</v>
          </cell>
        </row>
        <row r="782">
          <cell r="B782" t="str">
            <v>A019166260</v>
          </cell>
          <cell r="C782">
            <v>2209084</v>
          </cell>
          <cell r="D782" t="str">
            <v>DIANE DE BRITO MONNERAT</v>
          </cell>
          <cell r="E782">
            <v>1.3</v>
          </cell>
          <cell r="F782">
            <v>1.3</v>
          </cell>
          <cell r="G782">
            <v>42761</v>
          </cell>
          <cell r="H782" t="str">
            <v>JAN</v>
          </cell>
          <cell r="I782">
            <v>2017</v>
          </cell>
          <cell r="J782">
            <v>42762</v>
          </cell>
          <cell r="K782">
            <v>42762</v>
          </cell>
          <cell r="L782" t="str">
            <v>JAN</v>
          </cell>
          <cell r="M782">
            <v>2017</v>
          </cell>
          <cell r="N782" t="str">
            <v>-</v>
          </cell>
          <cell r="O782" t="str">
            <v>CONCLUÍDO</v>
          </cell>
          <cell r="P782">
            <v>20</v>
          </cell>
          <cell r="Q782">
            <v>20</v>
          </cell>
          <cell r="R782" t="str">
            <v>Mariana</v>
          </cell>
          <cell r="S782" t="str">
            <v>APROVADO</v>
          </cell>
          <cell r="T782">
            <v>42782</v>
          </cell>
          <cell r="U782" t="str">
            <v>FEV</v>
          </cell>
          <cell r="V782">
            <v>2017</v>
          </cell>
          <cell r="W782" t="str">
            <v>NITERÓI</v>
          </cell>
          <cell r="X782" t="str">
            <v>NT-BR 010 R-1</v>
          </cell>
          <cell r="Y782" t="str">
            <v>MICRO</v>
          </cell>
          <cell r="Z782" t="str">
            <v>NÃO</v>
          </cell>
          <cell r="AA782" t="str">
            <v>BT - 3Ø</v>
          </cell>
          <cell r="AB782" t="str">
            <v>Residencial</v>
          </cell>
          <cell r="AC782" t="str">
            <v>ORDEM FINALIZADA</v>
          </cell>
          <cell r="AD782" t="str">
            <v>-22.949454</v>
          </cell>
          <cell r="AE782" t="str">
            <v>-43.035418</v>
          </cell>
          <cell r="AF782" t="str">
            <v>SIM</v>
          </cell>
          <cell r="AG782">
            <v>42791</v>
          </cell>
          <cell r="AH782" t="str">
            <v>AUTO</v>
          </cell>
          <cell r="AJ782">
            <v>42796</v>
          </cell>
          <cell r="AK782" t="str">
            <v>MAR</v>
          </cell>
          <cell r="AL782">
            <v>2017</v>
          </cell>
          <cell r="AM782" t="str">
            <v>Enel Soluções</v>
          </cell>
          <cell r="AO782" t="str">
            <v>Jinko Solar - JKM260P-60</v>
          </cell>
          <cell r="AP782" t="str">
            <v>PHB - PHB1500-SS</v>
          </cell>
          <cell r="AQ782">
            <v>1</v>
          </cell>
          <cell r="AS782">
            <v>35</v>
          </cell>
          <cell r="AU782" t="str">
            <v>PIN06</v>
          </cell>
          <cell r="AV782" t="str">
            <v>NI32785</v>
          </cell>
          <cell r="AW782">
            <v>150</v>
          </cell>
          <cell r="AX782" t="str">
            <v>3# PR 1kV 3x50(50)mm²AL</v>
          </cell>
          <cell r="AY782">
            <v>0.69099999999999995</v>
          </cell>
          <cell r="BA782" t="str">
            <v>3# CA 2 AWG</v>
          </cell>
          <cell r="BB782">
            <v>1.95</v>
          </cell>
        </row>
        <row r="783">
          <cell r="B783" t="str">
            <v>A018802673</v>
          </cell>
          <cell r="C783">
            <v>3605032</v>
          </cell>
          <cell r="D783" t="str">
            <v>CARLOS ROBERTO DE OLIVEIRA NASCIMENTO JU</v>
          </cell>
          <cell r="E783">
            <v>5</v>
          </cell>
          <cell r="F783" t="str">
            <v>0</v>
          </cell>
          <cell r="G783">
            <v>42718</v>
          </cell>
          <cell r="H783" t="str">
            <v>DEZ</v>
          </cell>
          <cell r="I783">
            <v>2016</v>
          </cell>
          <cell r="J783">
            <v>42765</v>
          </cell>
          <cell r="K783">
            <v>42765</v>
          </cell>
          <cell r="L783" t="str">
            <v>JAN</v>
          </cell>
          <cell r="M783">
            <v>2017</v>
          </cell>
          <cell r="N783" t="str">
            <v>-</v>
          </cell>
          <cell r="O783" t="str">
            <v>VISTORIA</v>
          </cell>
          <cell r="P783">
            <v>15</v>
          </cell>
          <cell r="Q783">
            <v>29</v>
          </cell>
          <cell r="R783" t="str">
            <v>Mariana</v>
          </cell>
          <cell r="S783" t="str">
            <v>REPROVADO</v>
          </cell>
          <cell r="T783">
            <v>42780</v>
          </cell>
          <cell r="U783" t="str">
            <v>FEV</v>
          </cell>
          <cell r="V783">
            <v>2017</v>
          </cell>
          <cell r="W783" t="str">
            <v>CAMPOS</v>
          </cell>
          <cell r="X783" t="str">
            <v>NT-BR 010 R-1</v>
          </cell>
          <cell r="Y783" t="str">
            <v>MICRO</v>
          </cell>
          <cell r="Z783" t="str">
            <v>NÃO</v>
          </cell>
          <cell r="AA783" t="str">
            <v>BT - 3Ø</v>
          </cell>
          <cell r="AB783" t="str">
            <v>Residencial</v>
          </cell>
          <cell r="AC783" t="str">
            <v>ORDEM SUSPENSA</v>
          </cell>
          <cell r="AD783" t="str">
            <v>-21.776163</v>
          </cell>
          <cell r="AE783" t="str">
            <v>-41.294897</v>
          </cell>
          <cell r="AF783" t="str">
            <v>NÃO</v>
          </cell>
          <cell r="AH783" t="str">
            <v>AUTO</v>
          </cell>
          <cell r="AK783" t="str">
            <v>-</v>
          </cell>
          <cell r="AL783" t="str">
            <v>-</v>
          </cell>
          <cell r="AM783" t="str">
            <v>Solos Energia Solar</v>
          </cell>
          <cell r="AO783" t="str">
            <v>Canadial Solar - CS6X-320P</v>
          </cell>
          <cell r="AP783" t="str">
            <v>ABB - PVI-5000-TL-OUTD-S</v>
          </cell>
          <cell r="AQ783">
            <v>2</v>
          </cell>
          <cell r="AS783" t="str">
            <v>-</v>
          </cell>
          <cell r="AT783" t="str">
            <v>ART + Diagrama/Projeto</v>
          </cell>
          <cell r="AU783" t="str">
            <v>DIC06</v>
          </cell>
          <cell r="AV783" t="str">
            <v>CP13253</v>
          </cell>
          <cell r="AW783" t="str">
            <v/>
          </cell>
          <cell r="AX783" t="str">
            <v>PR 1kV 3x50(50)mm²AL</v>
          </cell>
          <cell r="AY783">
            <v>0.35</v>
          </cell>
          <cell r="BA783" t="str">
            <v>1# CAA 4 AWG</v>
          </cell>
          <cell r="BB783">
            <v>14.288194463521664</v>
          </cell>
        </row>
        <row r="784">
          <cell r="B784" t="str">
            <v>A018911210</v>
          </cell>
          <cell r="C784">
            <v>189676</v>
          </cell>
          <cell r="D784" t="str">
            <v>BRUNO ENGERT RIZZO</v>
          </cell>
          <cell r="E784">
            <v>3</v>
          </cell>
          <cell r="F784">
            <v>3</v>
          </cell>
          <cell r="G784">
            <v>42731</v>
          </cell>
          <cell r="H784" t="str">
            <v>DEZ</v>
          </cell>
          <cell r="I784">
            <v>2016</v>
          </cell>
          <cell r="J784">
            <v>42767</v>
          </cell>
          <cell r="K784">
            <v>42767</v>
          </cell>
          <cell r="L784" t="str">
            <v>FEV</v>
          </cell>
          <cell r="M784">
            <v>2017</v>
          </cell>
          <cell r="N784" t="str">
            <v>-</v>
          </cell>
          <cell r="O784" t="str">
            <v>CONCLUÍDO</v>
          </cell>
          <cell r="P784">
            <v>35</v>
          </cell>
          <cell r="Q784">
            <v>50</v>
          </cell>
          <cell r="R784" t="str">
            <v>Olney</v>
          </cell>
          <cell r="S784" t="str">
            <v>APROVADO</v>
          </cell>
          <cell r="T784">
            <v>42802</v>
          </cell>
          <cell r="U784" t="str">
            <v>MAR</v>
          </cell>
          <cell r="V784">
            <v>2017</v>
          </cell>
          <cell r="W784" t="str">
            <v>NITERÓI</v>
          </cell>
          <cell r="X784" t="str">
            <v>NT-BR 010 R-1</v>
          </cell>
          <cell r="Y784" t="str">
            <v>MICRO</v>
          </cell>
          <cell r="Z784" t="str">
            <v>NÃO</v>
          </cell>
          <cell r="AA784" t="str">
            <v>BT - 3Ø</v>
          </cell>
          <cell r="AB784" t="str">
            <v>Residencial</v>
          </cell>
          <cell r="AC784" t="str">
            <v>ORDEM FINALIZADA</v>
          </cell>
          <cell r="AD784" t="str">
            <v>-22.892526</v>
          </cell>
          <cell r="AE784" t="str">
            <v>-43.030482</v>
          </cell>
          <cell r="AF784" t="str">
            <v>SIM</v>
          </cell>
          <cell r="AG784">
            <v>42815</v>
          </cell>
          <cell r="AH784" t="str">
            <v>AUTO</v>
          </cell>
          <cell r="AJ784">
            <v>42815</v>
          </cell>
          <cell r="AK784" t="str">
            <v>MAR</v>
          </cell>
          <cell r="AL784">
            <v>2017</v>
          </cell>
          <cell r="AM784" t="str">
            <v>SOS Projetos &amp; Elétrica</v>
          </cell>
          <cell r="AO784" t="str">
            <v>Resun Solar Energy - RS6S-300P</v>
          </cell>
          <cell r="AP784" t="str">
            <v>PHB - PHB3000-SS</v>
          </cell>
          <cell r="AQ784">
            <v>2</v>
          </cell>
          <cell r="AS784">
            <v>84</v>
          </cell>
          <cell r="AU784" t="str">
            <v>ZSL01</v>
          </cell>
          <cell r="AV784" t="str">
            <v>NI34193</v>
          </cell>
          <cell r="AW784">
            <v>113</v>
          </cell>
          <cell r="AX784" t="str">
            <v>3# PR 1kV 3x95(50)mm²AL</v>
          </cell>
          <cell r="AY784">
            <v>0.32400000000000001</v>
          </cell>
          <cell r="BA784" t="str">
            <v>3# CA 2 AWG</v>
          </cell>
          <cell r="BB784">
            <v>9.0030962383457762</v>
          </cell>
        </row>
        <row r="785">
          <cell r="B785" t="str">
            <v>A019115594</v>
          </cell>
          <cell r="C785">
            <v>4289871</v>
          </cell>
          <cell r="D785" t="str">
            <v>CESAR JOSE DE CAMPOS</v>
          </cell>
          <cell r="E785">
            <v>3.64</v>
          </cell>
          <cell r="F785">
            <v>3.64</v>
          </cell>
          <cell r="G785">
            <v>42755</v>
          </cell>
          <cell r="H785" t="str">
            <v>JAN</v>
          </cell>
          <cell r="I785">
            <v>2017</v>
          </cell>
          <cell r="J785">
            <v>42767</v>
          </cell>
          <cell r="K785">
            <v>42767</v>
          </cell>
          <cell r="L785" t="str">
            <v>FEV</v>
          </cell>
          <cell r="M785">
            <v>2017</v>
          </cell>
          <cell r="N785" t="str">
            <v>-</v>
          </cell>
          <cell r="O785" t="str">
            <v>CONCLUÍDO</v>
          </cell>
          <cell r="P785">
            <v>16</v>
          </cell>
          <cell r="Q785">
            <v>16</v>
          </cell>
          <cell r="R785" t="str">
            <v>Mariana</v>
          </cell>
          <cell r="S785" t="str">
            <v>APROVADO</v>
          </cell>
          <cell r="T785">
            <v>42783</v>
          </cell>
          <cell r="U785" t="str">
            <v>FEV</v>
          </cell>
          <cell r="V785">
            <v>2017</v>
          </cell>
          <cell r="W785" t="str">
            <v>TERESÓPOLIS</v>
          </cell>
          <cell r="X785" t="str">
            <v>NT-BR 010 R-1</v>
          </cell>
          <cell r="Y785" t="str">
            <v>MICRO</v>
          </cell>
          <cell r="Z785" t="str">
            <v>NÃO</v>
          </cell>
          <cell r="AA785" t="str">
            <v>BT - 3Ø</v>
          </cell>
          <cell r="AB785" t="str">
            <v>Residencial</v>
          </cell>
          <cell r="AC785" t="str">
            <v>ORDEM FINALIZADA</v>
          </cell>
          <cell r="AD785" t="str">
            <v>-22.372194</v>
          </cell>
          <cell r="AE785" t="str">
            <v>-43.005500</v>
          </cell>
          <cell r="AF785" t="str">
            <v>SIM</v>
          </cell>
          <cell r="AG785">
            <v>42802</v>
          </cell>
          <cell r="AH785" t="str">
            <v>AUTO</v>
          </cell>
          <cell r="AJ785">
            <v>42803</v>
          </cell>
          <cell r="AK785" t="str">
            <v>MAR</v>
          </cell>
          <cell r="AL785">
            <v>2017</v>
          </cell>
          <cell r="AM785" t="str">
            <v>Enel Soluções</v>
          </cell>
          <cell r="AO785" t="str">
            <v>Jinko Solar - JKM260P-60</v>
          </cell>
          <cell r="AP785" t="str">
            <v>Fronius - Fronius Primo 4.0-1</v>
          </cell>
          <cell r="AQ785">
            <v>1</v>
          </cell>
          <cell r="AS785">
            <v>48</v>
          </cell>
          <cell r="AU785" t="str">
            <v>TER06</v>
          </cell>
          <cell r="AV785" t="str">
            <v>TE60955</v>
          </cell>
          <cell r="AW785">
            <v>45</v>
          </cell>
          <cell r="AX785" t="str">
            <v>PR 1kV 3x50(50)mm²AL</v>
          </cell>
          <cell r="AY785">
            <v>0.49610000000000004</v>
          </cell>
          <cell r="BA785" t="str">
            <v>3# COMP 1/0</v>
          </cell>
          <cell r="BB785">
            <v>27.059594938567141</v>
          </cell>
        </row>
        <row r="786">
          <cell r="B786" t="str">
            <v>A019195988</v>
          </cell>
          <cell r="C786">
            <v>6611909</v>
          </cell>
          <cell r="D786" t="str">
            <v>PAULO MACEDO BUCARESKY</v>
          </cell>
          <cell r="E786">
            <v>1.3</v>
          </cell>
          <cell r="F786">
            <v>1.3</v>
          </cell>
          <cell r="G786">
            <v>42766</v>
          </cell>
          <cell r="H786" t="str">
            <v>JAN</v>
          </cell>
          <cell r="I786">
            <v>2017</v>
          </cell>
          <cell r="J786">
            <v>42767</v>
          </cell>
          <cell r="K786">
            <v>42767</v>
          </cell>
          <cell r="L786" t="str">
            <v>FEV</v>
          </cell>
          <cell r="M786">
            <v>2017</v>
          </cell>
          <cell r="N786" t="str">
            <v>-</v>
          </cell>
          <cell r="O786" t="str">
            <v>CONCLUÍDO</v>
          </cell>
          <cell r="P786">
            <v>16</v>
          </cell>
          <cell r="Q786">
            <v>16</v>
          </cell>
          <cell r="R786" t="str">
            <v>Olney</v>
          </cell>
          <cell r="S786" t="str">
            <v>APROVADO</v>
          </cell>
          <cell r="T786">
            <v>42783</v>
          </cell>
          <cell r="U786" t="str">
            <v>FEV</v>
          </cell>
          <cell r="V786">
            <v>2017</v>
          </cell>
          <cell r="W786" t="str">
            <v>NITERÓI</v>
          </cell>
          <cell r="X786" t="str">
            <v>NT-BR 010 R-1</v>
          </cell>
          <cell r="Y786" t="str">
            <v>MICRO</v>
          </cell>
          <cell r="Z786" t="str">
            <v>NÃO</v>
          </cell>
          <cell r="AA786" t="str">
            <v>BT - 3Ø</v>
          </cell>
          <cell r="AB786" t="str">
            <v>Residencial</v>
          </cell>
          <cell r="AC786" t="str">
            <v>ORDEM FINALIZADA</v>
          </cell>
          <cell r="AD786" t="str">
            <v>-22.973341</v>
          </cell>
          <cell r="AE786" t="str">
            <v>-43.038151</v>
          </cell>
          <cell r="AF786" t="str">
            <v>SIM</v>
          </cell>
          <cell r="AG786">
            <v>42791</v>
          </cell>
          <cell r="AH786" t="str">
            <v>AUTO</v>
          </cell>
          <cell r="AJ786">
            <v>42796</v>
          </cell>
          <cell r="AK786" t="str">
            <v>MAR</v>
          </cell>
          <cell r="AL786">
            <v>2017</v>
          </cell>
          <cell r="AM786" t="str">
            <v>Enel Soluções</v>
          </cell>
          <cell r="AO786" t="str">
            <v>Jinko Solar - JKM260P-60</v>
          </cell>
          <cell r="AP786" t="str">
            <v>PHB - PHB1500-SS</v>
          </cell>
          <cell r="AQ786">
            <v>1</v>
          </cell>
          <cell r="AS786">
            <v>30</v>
          </cell>
          <cell r="AU786" t="str">
            <v>PIN06</v>
          </cell>
          <cell r="AV786" t="str">
            <v>NI35504</v>
          </cell>
          <cell r="AW786">
            <v>45</v>
          </cell>
          <cell r="AX786" t="str">
            <v>3# PR 1kV 3x95(50)mm²AL</v>
          </cell>
          <cell r="AY786">
            <v>8.8999999999999996E-2</v>
          </cell>
          <cell r="BA786" t="str">
            <v>3# CA 2 AWG</v>
          </cell>
          <cell r="BB786">
            <v>1.95</v>
          </cell>
        </row>
        <row r="787">
          <cell r="B787" t="str">
            <v>A019209897</v>
          </cell>
          <cell r="C787">
            <v>6636755</v>
          </cell>
          <cell r="D787" t="str">
            <v>SEBASTIAO AUGUSTO DE OLIVEIRA</v>
          </cell>
          <cell r="E787">
            <v>2</v>
          </cell>
          <cell r="F787" t="str">
            <v>0</v>
          </cell>
          <cell r="G787">
            <v>42767</v>
          </cell>
          <cell r="H787" t="str">
            <v>FEV</v>
          </cell>
          <cell r="I787">
            <v>2017</v>
          </cell>
          <cell r="J787">
            <v>42768</v>
          </cell>
          <cell r="K787">
            <v>42768</v>
          </cell>
          <cell r="L787" t="str">
            <v>FEV</v>
          </cell>
          <cell r="M787">
            <v>2017</v>
          </cell>
          <cell r="N787" t="str">
            <v>-</v>
          </cell>
          <cell r="O787" t="str">
            <v>VISTORIA</v>
          </cell>
          <cell r="P787">
            <v>15</v>
          </cell>
          <cell r="Q787">
            <v>23</v>
          </cell>
          <cell r="R787" t="str">
            <v>Mariana</v>
          </cell>
          <cell r="S787" t="str">
            <v>REPROVADO</v>
          </cell>
          <cell r="T787">
            <v>42783</v>
          </cell>
          <cell r="U787" t="str">
            <v>FEV</v>
          </cell>
          <cell r="V787">
            <v>2017</v>
          </cell>
          <cell r="W787" t="str">
            <v>MAGÉ</v>
          </cell>
          <cell r="X787" t="str">
            <v>NT-BR 010 R-1</v>
          </cell>
          <cell r="Y787" t="str">
            <v>MICRO</v>
          </cell>
          <cell r="Z787" t="str">
            <v>NÃO</v>
          </cell>
          <cell r="AA787" t="str">
            <v>BT - 2Ø</v>
          </cell>
          <cell r="AB787" t="str">
            <v>Residencial</v>
          </cell>
          <cell r="AC787" t="str">
            <v>ORDEM SUSPENSA</v>
          </cell>
          <cell r="AD787" t="str">
            <v>-22.605917</v>
          </cell>
          <cell r="AE787" t="str">
            <v>-43.178194</v>
          </cell>
          <cell r="AF787" t="str">
            <v>NÃO</v>
          </cell>
          <cell r="AH787" t="str">
            <v>AUTO</v>
          </cell>
          <cell r="AK787" t="str">
            <v>-</v>
          </cell>
          <cell r="AL787" t="str">
            <v>-</v>
          </cell>
          <cell r="AM787" t="str">
            <v>CNE Centro de Novas Energias</v>
          </cell>
          <cell r="AO787" t="str">
            <v>CNE - CNE-260P</v>
          </cell>
          <cell r="AP787" t="str">
            <v>ABB - UNO 2.0-TL-OUTD-S</v>
          </cell>
          <cell r="AQ787">
            <v>1</v>
          </cell>
          <cell r="AS787" t="str">
            <v>-</v>
          </cell>
          <cell r="AT787" t="str">
            <v>ART</v>
          </cell>
          <cell r="AU787" t="str">
            <v>PAR06</v>
          </cell>
          <cell r="AV787" t="str">
            <v>MG86049</v>
          </cell>
          <cell r="AW787">
            <v>113</v>
          </cell>
          <cell r="AX787" t="str">
            <v>3# PR 1kV 3x150(70)mm²AL</v>
          </cell>
          <cell r="AY787">
            <v>0.23710000000000001</v>
          </cell>
          <cell r="BA787" t="str">
            <v>3# CA 2 AWG</v>
          </cell>
          <cell r="BB787">
            <v>19.041519096555852</v>
          </cell>
        </row>
        <row r="788">
          <cell r="B788" t="str">
            <v>A019228462</v>
          </cell>
          <cell r="C788">
            <v>2731204</v>
          </cell>
          <cell r="D788" t="str">
            <v>JOSE WILSON VIANNA</v>
          </cell>
          <cell r="E788">
            <v>3.12</v>
          </cell>
          <cell r="F788" t="str">
            <v>0</v>
          </cell>
          <cell r="G788">
            <v>42769</v>
          </cell>
          <cell r="H788" t="str">
            <v>FEV</v>
          </cell>
          <cell r="I788">
            <v>2017</v>
          </cell>
          <cell r="J788">
            <v>42769</v>
          </cell>
          <cell r="K788">
            <v>42769</v>
          </cell>
          <cell r="L788" t="str">
            <v>FEV</v>
          </cell>
          <cell r="M788">
            <v>2017</v>
          </cell>
          <cell r="N788" t="str">
            <v>-</v>
          </cell>
          <cell r="O788" t="str">
            <v>CONCLUÍDO</v>
          </cell>
          <cell r="P788">
            <v>14</v>
          </cell>
          <cell r="Q788">
            <v>22</v>
          </cell>
          <cell r="R788" t="str">
            <v>Olney</v>
          </cell>
          <cell r="S788" t="str">
            <v>REPROVADO</v>
          </cell>
          <cell r="T788">
            <v>42783</v>
          </cell>
          <cell r="U788" t="str">
            <v>FEV</v>
          </cell>
          <cell r="V788">
            <v>2017</v>
          </cell>
          <cell r="W788" t="str">
            <v>PETRÓPOLIS</v>
          </cell>
          <cell r="X788" t="str">
            <v>NT-BR 010 R-1</v>
          </cell>
          <cell r="Y788" t="str">
            <v>MICRO</v>
          </cell>
          <cell r="Z788" t="str">
            <v>NÃO</v>
          </cell>
          <cell r="AA788" t="str">
            <v>BT - 3Ø</v>
          </cell>
          <cell r="AB788" t="str">
            <v>Residencial</v>
          </cell>
          <cell r="AC788" t="str">
            <v>ORDEM FINALIZADA</v>
          </cell>
          <cell r="AD788" t="str">
            <v>-22.420693</v>
          </cell>
          <cell r="AE788" t="str">
            <v>-43.175194</v>
          </cell>
          <cell r="AF788" t="str">
            <v>NÃO</v>
          </cell>
          <cell r="AH788" t="str">
            <v>AUTO</v>
          </cell>
          <cell r="AJ788">
            <v>42815</v>
          </cell>
          <cell r="AK788" t="str">
            <v>MAR</v>
          </cell>
          <cell r="AL788">
            <v>2017</v>
          </cell>
          <cell r="AM788" t="str">
            <v>CNE Centro de Novas Energias</v>
          </cell>
          <cell r="AO788" t="str">
            <v>ENERPRO - HR-260P-18/Bb</v>
          </cell>
          <cell r="AP788" t="str">
            <v>ABB - PVI-5000-TL-OUTD</v>
          </cell>
          <cell r="AQ788">
            <v>1</v>
          </cell>
          <cell r="AS788">
            <v>46</v>
          </cell>
          <cell r="AT788" t="str">
            <v>ART + Coordenadas Geográficas/PS</v>
          </cell>
          <cell r="AU788" t="str">
            <v>RDC02</v>
          </cell>
          <cell r="AV788" t="str">
            <v>P870272</v>
          </cell>
          <cell r="AW788">
            <v>30</v>
          </cell>
          <cell r="AX788" t="str">
            <v>3# PR 1kV 3x95(50)mm²AL</v>
          </cell>
          <cell r="AY788">
            <v>5.7099999999999998E-2</v>
          </cell>
          <cell r="BA788" t="str">
            <v>3# CA 1/0 AWG (CA 2 AWG)</v>
          </cell>
          <cell r="BB788">
            <v>24.69</v>
          </cell>
        </row>
        <row r="789">
          <cell r="B789" t="str">
            <v>A019241915</v>
          </cell>
          <cell r="C789">
            <v>2923731</v>
          </cell>
          <cell r="D789" t="str">
            <v>LAURA BARROZO MANSUR</v>
          </cell>
          <cell r="E789">
            <v>4</v>
          </cell>
          <cell r="F789">
            <v>4</v>
          </cell>
          <cell r="G789">
            <v>42772</v>
          </cell>
          <cell r="H789" t="str">
            <v>FEV</v>
          </cell>
          <cell r="I789">
            <v>2017</v>
          </cell>
          <cell r="J789">
            <v>42772</v>
          </cell>
          <cell r="K789">
            <v>42772</v>
          </cell>
          <cell r="L789" t="str">
            <v>FEV</v>
          </cell>
          <cell r="M789">
            <v>2017</v>
          </cell>
          <cell r="N789" t="str">
            <v>-</v>
          </cell>
          <cell r="O789" t="str">
            <v>CONCLUÍDO</v>
          </cell>
          <cell r="P789">
            <v>11</v>
          </cell>
          <cell r="Q789">
            <v>11</v>
          </cell>
          <cell r="R789" t="str">
            <v>Mariana</v>
          </cell>
          <cell r="S789" t="str">
            <v>APROVADO</v>
          </cell>
          <cell r="T789">
            <v>42783</v>
          </cell>
          <cell r="U789" t="str">
            <v>FEV</v>
          </cell>
          <cell r="V789">
            <v>2017</v>
          </cell>
          <cell r="W789" t="str">
            <v>PÁDUA</v>
          </cell>
          <cell r="X789" t="str">
            <v>NT-BR 010 R-1</v>
          </cell>
          <cell r="Y789" t="str">
            <v>MICRO</v>
          </cell>
          <cell r="Z789" t="str">
            <v>NÃO</v>
          </cell>
          <cell r="AA789" t="str">
            <v>BT - 2Ø</v>
          </cell>
          <cell r="AB789" t="str">
            <v>Residencial</v>
          </cell>
          <cell r="AC789" t="str">
            <v>ORDEM FINALIZADA</v>
          </cell>
          <cell r="AD789" t="str">
            <v>-21.539118</v>
          </cell>
          <cell r="AE789" t="str">
            <v>-42.186907</v>
          </cell>
          <cell r="AF789" t="str">
            <v>SIM</v>
          </cell>
          <cell r="AG789">
            <v>42817</v>
          </cell>
          <cell r="AH789" t="str">
            <v>AUTO</v>
          </cell>
          <cell r="AJ789">
            <v>42823</v>
          </cell>
          <cell r="AK789" t="str">
            <v>MAR</v>
          </cell>
          <cell r="AL789">
            <v>2017</v>
          </cell>
          <cell r="AM789" t="str">
            <v>Lumus</v>
          </cell>
          <cell r="AO789" t="str">
            <v>Canadian Solar - CS6X-320P</v>
          </cell>
          <cell r="AP789" t="str">
            <v>Froinius - Fronius Primo 4.0-1</v>
          </cell>
          <cell r="AQ789">
            <v>1</v>
          </cell>
          <cell r="AS789">
            <v>51</v>
          </cell>
          <cell r="AU789" t="str">
            <v>SAP03</v>
          </cell>
          <cell r="AV789" t="str">
            <v>PD52360</v>
          </cell>
          <cell r="AW789" t="str">
            <v>75</v>
          </cell>
          <cell r="AX789" t="str">
            <v>3# CA 4/0 AWG (CA 2 AWG)</v>
          </cell>
          <cell r="AY789">
            <v>0.47899999999999998</v>
          </cell>
          <cell r="BA789" t="str">
            <v>3# CA 4 AWG (CA 4 AWG)</v>
          </cell>
          <cell r="BB789">
            <v>75.050922623633056</v>
          </cell>
        </row>
        <row r="790">
          <cell r="B790" t="str">
            <v>A019241869</v>
          </cell>
          <cell r="C790">
            <v>3648465</v>
          </cell>
          <cell r="D790" t="str">
            <v>ANALIA MARIA FERREIRA FREITAS</v>
          </cell>
          <cell r="E790">
            <v>3.84</v>
          </cell>
          <cell r="F790" t="str">
            <v>0</v>
          </cell>
          <cell r="G790">
            <v>42772</v>
          </cell>
          <cell r="H790" t="str">
            <v>FEV</v>
          </cell>
          <cell r="I790">
            <v>2017</v>
          </cell>
          <cell r="J790">
            <v>42773</v>
          </cell>
          <cell r="K790">
            <v>42773</v>
          </cell>
          <cell r="L790" t="str">
            <v>FEV</v>
          </cell>
          <cell r="M790">
            <v>2017</v>
          </cell>
          <cell r="N790" t="str">
            <v>-</v>
          </cell>
          <cell r="O790" t="str">
            <v>CONCLUÍDO</v>
          </cell>
          <cell r="P790">
            <v>14</v>
          </cell>
          <cell r="Q790">
            <v>15</v>
          </cell>
          <cell r="R790" t="str">
            <v>Mariana</v>
          </cell>
          <cell r="S790" t="str">
            <v>REPROVADO</v>
          </cell>
          <cell r="T790">
            <v>42787</v>
          </cell>
          <cell r="U790" t="str">
            <v>FEV</v>
          </cell>
          <cell r="V790">
            <v>2017</v>
          </cell>
          <cell r="W790" t="str">
            <v>PÁDUA</v>
          </cell>
          <cell r="X790" t="str">
            <v>NT-BR 010 R-1</v>
          </cell>
          <cell r="Y790" t="str">
            <v>MICRO</v>
          </cell>
          <cell r="Z790" t="str">
            <v>NÃO</v>
          </cell>
          <cell r="AA790" t="str">
            <v>BT - 2Ø</v>
          </cell>
          <cell r="AB790" t="str">
            <v>Residencial</v>
          </cell>
          <cell r="AC790" t="str">
            <v>ORDEM FINALIZADA</v>
          </cell>
          <cell r="AD790" t="str">
            <v>-21.532796</v>
          </cell>
          <cell r="AE790" t="str">
            <v xml:space="preserve">-42.181767 </v>
          </cell>
          <cell r="AF790" t="str">
            <v>NÃO</v>
          </cell>
          <cell r="AH790" t="str">
            <v>AUTO</v>
          </cell>
          <cell r="AJ790">
            <v>42823</v>
          </cell>
          <cell r="AK790" t="str">
            <v>MAR</v>
          </cell>
          <cell r="AL790">
            <v>2017</v>
          </cell>
          <cell r="AM790" t="str">
            <v>Lumus</v>
          </cell>
          <cell r="AQ790">
            <v>1</v>
          </cell>
          <cell r="AS790">
            <v>51</v>
          </cell>
          <cell r="AT790" t="str">
            <v>ART + Diagrama/Projeto + Coordenadas Geográficas/PS + Outros</v>
          </cell>
          <cell r="AU790" t="str">
            <v>SAP01</v>
          </cell>
          <cell r="AV790" t="str">
            <v>PD50338</v>
          </cell>
          <cell r="AW790" t="str">
            <v>75</v>
          </cell>
          <cell r="AX790" t="str">
            <v>2# CA 2 AWG (CA 2 AWG)</v>
          </cell>
          <cell r="AY790">
            <v>0.67810000000000004</v>
          </cell>
          <cell r="BA790" t="str">
            <v>3# CA 336,4 MCM</v>
          </cell>
          <cell r="BB790">
            <v>21.138650468998417</v>
          </cell>
        </row>
        <row r="791">
          <cell r="B791" t="str">
            <v>A019257865</v>
          </cell>
          <cell r="C791">
            <v>1964282</v>
          </cell>
          <cell r="D791" t="str">
            <v>JAIR PEREIRA DA SILVA</v>
          </cell>
          <cell r="E791">
            <v>2.5</v>
          </cell>
          <cell r="F791">
            <v>2.5</v>
          </cell>
          <cell r="G791">
            <v>42773</v>
          </cell>
          <cell r="H791" t="str">
            <v>FEV</v>
          </cell>
          <cell r="I791">
            <v>2017</v>
          </cell>
          <cell r="J791">
            <v>42774</v>
          </cell>
          <cell r="K791">
            <v>42774</v>
          </cell>
          <cell r="L791" t="str">
            <v>FEV</v>
          </cell>
          <cell r="M791">
            <v>2017</v>
          </cell>
          <cell r="N791" t="str">
            <v>-</v>
          </cell>
          <cell r="O791" t="str">
            <v>CONCLUÍDO</v>
          </cell>
          <cell r="P791">
            <v>13</v>
          </cell>
          <cell r="Q791">
            <v>13</v>
          </cell>
          <cell r="R791" t="str">
            <v>Mariana</v>
          </cell>
          <cell r="S791" t="str">
            <v>APROVADO</v>
          </cell>
          <cell r="T791">
            <v>42787</v>
          </cell>
          <cell r="U791" t="str">
            <v>FEV</v>
          </cell>
          <cell r="V791">
            <v>2017</v>
          </cell>
          <cell r="W791" t="str">
            <v>SÃO GONÇALO</v>
          </cell>
          <cell r="X791" t="str">
            <v>NT-BR 010 R-1</v>
          </cell>
          <cell r="Y791" t="str">
            <v>MICRO</v>
          </cell>
          <cell r="Z791" t="str">
            <v>NÃO</v>
          </cell>
          <cell r="AA791" t="str">
            <v>BT - 2Ø</v>
          </cell>
          <cell r="AB791" t="str">
            <v>Residencial</v>
          </cell>
          <cell r="AC791" t="str">
            <v>ORDEM FINALIZADA</v>
          </cell>
          <cell r="AD791" t="str">
            <v>-22.722416</v>
          </cell>
          <cell r="AE791" t="str">
            <v>-42.615383</v>
          </cell>
          <cell r="AF791" t="str">
            <v>SIM</v>
          </cell>
          <cell r="AG791">
            <v>42824</v>
          </cell>
          <cell r="AH791" t="str">
            <v>AUTO</v>
          </cell>
          <cell r="AJ791">
            <v>42824</v>
          </cell>
          <cell r="AK791" t="str">
            <v>MAR</v>
          </cell>
          <cell r="AL791">
            <v>2017</v>
          </cell>
          <cell r="AM791" t="str">
            <v>Gabriel F D de Oliveira</v>
          </cell>
          <cell r="AO791" t="str">
            <v>Trina Solar - TSM-PD05-270W</v>
          </cell>
          <cell r="AP791" t="str">
            <v>SMA - SB 2.5-1 VL-40</v>
          </cell>
          <cell r="AQ791">
            <v>1</v>
          </cell>
          <cell r="AS791">
            <v>51</v>
          </cell>
          <cell r="AU791" t="str">
            <v>RBN01</v>
          </cell>
          <cell r="AV791" t="str">
            <v>S335311</v>
          </cell>
          <cell r="AW791" t="str">
            <v>75</v>
          </cell>
          <cell r="AX791" t="str">
            <v>PR 1kV 3x50(50)mm²AL</v>
          </cell>
          <cell r="AY791">
            <v>0.33800000000000002</v>
          </cell>
          <cell r="BA791" t="str">
            <v>3# CA 2 AWG</v>
          </cell>
          <cell r="BB791">
            <v>95.893115187826041</v>
          </cell>
        </row>
        <row r="792">
          <cell r="B792">
            <v>13155333</v>
          </cell>
          <cell r="C792">
            <v>2876489</v>
          </cell>
          <cell r="D792" t="str">
            <v>FATIMA DE LOURDES DA COSTA</v>
          </cell>
          <cell r="E792">
            <v>10</v>
          </cell>
          <cell r="F792" t="str">
            <v>0</v>
          </cell>
          <cell r="G792">
            <v>42781</v>
          </cell>
          <cell r="H792" t="str">
            <v>FEV</v>
          </cell>
          <cell r="I792">
            <v>2017</v>
          </cell>
          <cell r="J792">
            <v>42781</v>
          </cell>
          <cell r="K792">
            <v>42774</v>
          </cell>
          <cell r="L792" t="str">
            <v>FEV</v>
          </cell>
          <cell r="M792">
            <v>2017</v>
          </cell>
          <cell r="N792" t="str">
            <v>-</v>
          </cell>
          <cell r="O792" t="str">
            <v>CONCLUÍDO</v>
          </cell>
          <cell r="P792">
            <v>13</v>
          </cell>
          <cell r="Q792">
            <v>20</v>
          </cell>
          <cell r="R792" t="str">
            <v>Olney</v>
          </cell>
          <cell r="S792" t="str">
            <v>REPROVADO</v>
          </cell>
          <cell r="T792">
            <v>42787</v>
          </cell>
          <cell r="U792" t="str">
            <v>FEV</v>
          </cell>
          <cell r="V792">
            <v>2017</v>
          </cell>
          <cell r="W792" t="str">
            <v>ANGRA</v>
          </cell>
          <cell r="X792" t="str">
            <v>NT-BR 010 R-1</v>
          </cell>
          <cell r="Y792" t="str">
            <v>MICRO</v>
          </cell>
          <cell r="Z792" t="str">
            <v>NÃO</v>
          </cell>
          <cell r="AA792" t="str">
            <v>MT</v>
          </cell>
          <cell r="AB792" t="str">
            <v>Residencial</v>
          </cell>
          <cell r="AC792" t="str">
            <v>ORDEM EM EXECUÇÃO</v>
          </cell>
          <cell r="AD792" t="str">
            <v>-22.957161</v>
          </cell>
          <cell r="AE792" t="str">
            <v>-44.080189</v>
          </cell>
          <cell r="AF792" t="str">
            <v>NÃO</v>
          </cell>
          <cell r="AH792" t="str">
            <v>AUTO</v>
          </cell>
          <cell r="AK792" t="str">
            <v>-</v>
          </cell>
          <cell r="AL792" t="str">
            <v>-</v>
          </cell>
          <cell r="AM792" t="str">
            <v>BlueSol</v>
          </cell>
          <cell r="AO792" t="str">
            <v>SunEdison - SE-P265NPB-A4</v>
          </cell>
          <cell r="AP792" t="str">
            <v>Fronius - Fronius Primo 5.0-1</v>
          </cell>
          <cell r="AQ792">
            <v>1</v>
          </cell>
          <cell r="AS792" t="str">
            <v>-</v>
          </cell>
          <cell r="AT792" t="str">
            <v>Diagrama/Projeto + Coordenadas Geográficas/PS</v>
          </cell>
          <cell r="AU792" t="str">
            <v>MUR05</v>
          </cell>
          <cell r="AV792" t="str">
            <v>U565428</v>
          </cell>
          <cell r="AW792">
            <v>45</v>
          </cell>
          <cell r="AX792">
            <v>0</v>
          </cell>
          <cell r="AY792">
            <v>0</v>
          </cell>
          <cell r="BA792" t="str">
            <v>1# CA 4 AWG (CA 4 AWG)</v>
          </cell>
          <cell r="BB792">
            <v>21.5</v>
          </cell>
        </row>
        <row r="793">
          <cell r="B793" t="str">
            <v>A019186595</v>
          </cell>
          <cell r="C793">
            <v>2942301</v>
          </cell>
          <cell r="D793" t="str">
            <v>MARIA CRISTINA DE O MACHADO TEIXEIRA</v>
          </cell>
          <cell r="E793">
            <v>2</v>
          </cell>
          <cell r="F793" t="str">
            <v>0</v>
          </cell>
          <cell r="G793">
            <v>42765</v>
          </cell>
          <cell r="H793" t="str">
            <v>JAN</v>
          </cell>
          <cell r="I793">
            <v>2017</v>
          </cell>
          <cell r="J793">
            <v>42775</v>
          </cell>
          <cell r="K793">
            <v>42775</v>
          </cell>
          <cell r="L793" t="str">
            <v>FEV</v>
          </cell>
          <cell r="M793">
            <v>2017</v>
          </cell>
          <cell r="N793" t="str">
            <v>-</v>
          </cell>
          <cell r="O793" t="str">
            <v>FORA DO PRAZO</v>
          </cell>
          <cell r="P793">
            <v>13</v>
          </cell>
          <cell r="Q793">
            <v>74</v>
          </cell>
          <cell r="R793" t="str">
            <v>Mariana</v>
          </cell>
          <cell r="S793" t="str">
            <v>REPROVADO</v>
          </cell>
          <cell r="T793">
            <v>42788</v>
          </cell>
          <cell r="U793" t="str">
            <v>FEV</v>
          </cell>
          <cell r="V793">
            <v>2017</v>
          </cell>
          <cell r="W793" t="str">
            <v>MACAÉ</v>
          </cell>
          <cell r="X793" t="str">
            <v>NT-BR 010 R-1</v>
          </cell>
          <cell r="Y793" t="str">
            <v>MICRO</v>
          </cell>
          <cell r="Z793" t="str">
            <v>NÃO</v>
          </cell>
          <cell r="AA793" t="str">
            <v>BT - 2Ø</v>
          </cell>
          <cell r="AB793" t="str">
            <v>Residencial</v>
          </cell>
          <cell r="AC793" t="str">
            <v>ORDEM EM EXECUÇÃO</v>
          </cell>
          <cell r="AD793" t="str">
            <v>-22.520019</v>
          </cell>
          <cell r="AE793" t="str">
            <v>-41.939994</v>
          </cell>
          <cell r="AF793" t="str">
            <v>NÃO</v>
          </cell>
          <cell r="AH793" t="str">
            <v>AUTO</v>
          </cell>
          <cell r="AK793" t="str">
            <v>-</v>
          </cell>
          <cell r="AL793" t="str">
            <v>-</v>
          </cell>
          <cell r="AM793" t="str">
            <v>X Solar Energia</v>
          </cell>
          <cell r="AO793" t="str">
            <v>Canadian Solar - CS6X-315P</v>
          </cell>
          <cell r="AP793" t="str">
            <v>Fronius - Fronius Galvo 2.0-1</v>
          </cell>
          <cell r="AQ793">
            <v>1</v>
          </cell>
          <cell r="AS793" t="str">
            <v>-</v>
          </cell>
          <cell r="AT793" t="str">
            <v>ART</v>
          </cell>
          <cell r="AU793" t="str">
            <v>RDO07</v>
          </cell>
          <cell r="AV793" t="str">
            <v>MC27643</v>
          </cell>
          <cell r="AW793" t="str">
            <v>150</v>
          </cell>
          <cell r="AX793" t="str">
            <v>PR 1kV 3x50(50)mm²AL</v>
          </cell>
          <cell r="AY793">
            <v>0.15</v>
          </cell>
          <cell r="BA793" t="str">
            <v>1# AAAC 25 mm²</v>
          </cell>
          <cell r="BB793">
            <v>38.349233699324813</v>
          </cell>
        </row>
        <row r="794">
          <cell r="B794" t="str">
            <v>A019269324</v>
          </cell>
          <cell r="C794">
            <v>4692605</v>
          </cell>
          <cell r="D794" t="str">
            <v>CLEONICE TEIXEIRA DA SILVA</v>
          </cell>
          <cell r="E794">
            <v>3</v>
          </cell>
          <cell r="F794" t="str">
            <v>0</v>
          </cell>
          <cell r="G794">
            <v>42774</v>
          </cell>
          <cell r="H794" t="str">
            <v>FEV</v>
          </cell>
          <cell r="I794">
            <v>2017</v>
          </cell>
          <cell r="J794">
            <v>42776</v>
          </cell>
          <cell r="K794">
            <v>42776</v>
          </cell>
          <cell r="L794" t="str">
            <v>FEV</v>
          </cell>
          <cell r="M794">
            <v>2017</v>
          </cell>
          <cell r="N794" t="str">
            <v>-</v>
          </cell>
          <cell r="O794" t="str">
            <v>CONCLUÍDO</v>
          </cell>
          <cell r="P794">
            <v>12</v>
          </cell>
          <cell r="Q794">
            <v>13</v>
          </cell>
          <cell r="R794" t="str">
            <v>Olney</v>
          </cell>
          <cell r="S794" t="str">
            <v>REPROVADO</v>
          </cell>
          <cell r="T794">
            <v>42788</v>
          </cell>
          <cell r="U794" t="str">
            <v>FEV</v>
          </cell>
          <cell r="V794">
            <v>2017</v>
          </cell>
          <cell r="W794" t="str">
            <v>MAGÉ</v>
          </cell>
          <cell r="X794" t="str">
            <v>NT-BR 010 R-1</v>
          </cell>
          <cell r="Y794" t="str">
            <v>MICRO</v>
          </cell>
          <cell r="Z794" t="str">
            <v>NÃO</v>
          </cell>
          <cell r="AA794" t="str">
            <v>BT - 3Ø</v>
          </cell>
          <cell r="AB794" t="str">
            <v>Residencial</v>
          </cell>
          <cell r="AC794" t="str">
            <v>ORDEM FINALIZADA</v>
          </cell>
          <cell r="AD794" t="str">
            <v>-22.678726</v>
          </cell>
          <cell r="AE794" t="str">
            <v>-43.244880</v>
          </cell>
          <cell r="AF794" t="str">
            <v>NÃO</v>
          </cell>
          <cell r="AH794" t="str">
            <v>AUTO</v>
          </cell>
          <cell r="AJ794">
            <v>42823</v>
          </cell>
          <cell r="AK794" t="str">
            <v>MAR</v>
          </cell>
          <cell r="AL794">
            <v>2017</v>
          </cell>
          <cell r="AM794" t="str">
            <v>BlueSol</v>
          </cell>
          <cell r="AO794" t="str">
            <v>Sun Edison - SE-P265NPB-A4</v>
          </cell>
          <cell r="AP794" t="str">
            <v>Fronius - Fronius Primo 3.0-1</v>
          </cell>
          <cell r="AQ794">
            <v>1</v>
          </cell>
          <cell r="AS794">
            <v>49</v>
          </cell>
          <cell r="AT794" t="str">
            <v>ART + Coordenadas Geográficas/PS</v>
          </cell>
          <cell r="AU794" t="str">
            <v>CEL08</v>
          </cell>
          <cell r="AV794" t="str">
            <v>MG87347</v>
          </cell>
          <cell r="AW794" t="str">
            <v>75</v>
          </cell>
          <cell r="AX794" t="str">
            <v>3# PR 1kV 3x95(50)mm²AL</v>
          </cell>
          <cell r="AY794">
            <v>0.11409999999999999</v>
          </cell>
          <cell r="BA794" t="str">
            <v>3# CA 2 AWG</v>
          </cell>
          <cell r="BB794">
            <v>48.235503896400793</v>
          </cell>
        </row>
        <row r="795">
          <cell r="B795" t="str">
            <v>A019280858</v>
          </cell>
          <cell r="C795">
            <v>6368525</v>
          </cell>
          <cell r="D795" t="str">
            <v>ROBERTO CARNEIRO DA COSTA</v>
          </cell>
          <cell r="E795">
            <v>2.6</v>
          </cell>
          <cell r="F795" t="str">
            <v>0</v>
          </cell>
          <cell r="G795">
            <v>42775</v>
          </cell>
          <cell r="H795" t="str">
            <v>FEV</v>
          </cell>
          <cell r="I795">
            <v>2017</v>
          </cell>
          <cell r="J795">
            <v>42776</v>
          </cell>
          <cell r="K795">
            <v>42776</v>
          </cell>
          <cell r="L795" t="str">
            <v>FEV</v>
          </cell>
          <cell r="M795">
            <v>2017</v>
          </cell>
          <cell r="N795" t="str">
            <v>-</v>
          </cell>
          <cell r="O795" t="str">
            <v>CONCLUÍDO</v>
          </cell>
          <cell r="P795">
            <v>13</v>
          </cell>
          <cell r="Q795">
            <v>16</v>
          </cell>
          <cell r="R795" t="str">
            <v>Olney</v>
          </cell>
          <cell r="S795" t="str">
            <v>REPROVADO</v>
          </cell>
          <cell r="T795">
            <v>42789</v>
          </cell>
          <cell r="U795" t="str">
            <v>FEV</v>
          </cell>
          <cell r="V795">
            <v>2017</v>
          </cell>
          <cell r="W795" t="str">
            <v>CABO FRIO</v>
          </cell>
          <cell r="X795" t="str">
            <v>NT-BR 010 R-1</v>
          </cell>
          <cell r="Y795" t="str">
            <v>MICRO</v>
          </cell>
          <cell r="Z795" t="str">
            <v>NÃO</v>
          </cell>
          <cell r="AA795" t="str">
            <v>BT - 2Ø</v>
          </cell>
          <cell r="AB795" t="str">
            <v>Residencial</v>
          </cell>
          <cell r="AC795" t="str">
            <v>ORDEM FINALIZADA</v>
          </cell>
          <cell r="AD795" t="str">
            <v>-22.833933</v>
          </cell>
          <cell r="AE795" t="str">
            <v>-42.069354</v>
          </cell>
          <cell r="AF795" t="str">
            <v>NÃO</v>
          </cell>
          <cell r="AH795" t="str">
            <v>AUTO</v>
          </cell>
          <cell r="AJ795">
            <v>42823</v>
          </cell>
          <cell r="AK795" t="str">
            <v>MAR</v>
          </cell>
          <cell r="AL795">
            <v>2017</v>
          </cell>
          <cell r="AM795" t="str">
            <v>CSI Automação</v>
          </cell>
          <cell r="AO795" t="str">
            <v>Jinko Solar - JKM260P-60</v>
          </cell>
          <cell r="AP795" t="str">
            <v>PHB - PHB3000-SS</v>
          </cell>
          <cell r="AQ795">
            <v>1</v>
          </cell>
          <cell r="AS795">
            <v>48</v>
          </cell>
          <cell r="AT795" t="str">
            <v>Coordenadas Geográficas/PS</v>
          </cell>
          <cell r="AU795" t="str">
            <v>SPA04</v>
          </cell>
          <cell r="AV795" t="str">
            <v>F631110</v>
          </cell>
          <cell r="AW795" t="str">
            <v>30</v>
          </cell>
          <cell r="AX795" t="str">
            <v>3# PR 1kV 3x35(35)mm²AL</v>
          </cell>
          <cell r="AY795">
            <v>0.59</v>
          </cell>
          <cell r="BA795" t="str">
            <v>1# AAAC 50 mm²</v>
          </cell>
          <cell r="BB795">
            <v>48.457847325004813</v>
          </cell>
        </row>
        <row r="796">
          <cell r="B796" t="str">
            <v>A019273679</v>
          </cell>
          <cell r="C796">
            <v>4720341</v>
          </cell>
          <cell r="D796" t="str">
            <v>LIDIANE SANTANA MORET</v>
          </cell>
          <cell r="E796">
            <v>2.5</v>
          </cell>
          <cell r="F796" t="str">
            <v>0</v>
          </cell>
          <cell r="G796">
            <v>42775</v>
          </cell>
          <cell r="H796" t="str">
            <v>FEV</v>
          </cell>
          <cell r="I796">
            <v>2017</v>
          </cell>
          <cell r="J796">
            <v>42779</v>
          </cell>
          <cell r="K796">
            <v>42779</v>
          </cell>
          <cell r="L796" t="str">
            <v>FEV</v>
          </cell>
          <cell r="M796">
            <v>2017</v>
          </cell>
          <cell r="N796" t="str">
            <v>-</v>
          </cell>
          <cell r="O796" t="str">
            <v>CONCLUÍDO</v>
          </cell>
          <cell r="P796">
            <v>11</v>
          </cell>
          <cell r="Q796">
            <v>18</v>
          </cell>
          <cell r="R796" t="str">
            <v>Olney</v>
          </cell>
          <cell r="S796" t="str">
            <v>REPROVADO</v>
          </cell>
          <cell r="T796">
            <v>42790</v>
          </cell>
          <cell r="U796" t="str">
            <v>FEV</v>
          </cell>
          <cell r="V796">
            <v>2017</v>
          </cell>
          <cell r="W796" t="str">
            <v>MACAÉ</v>
          </cell>
          <cell r="X796" t="str">
            <v>NT-BR 010 R-1</v>
          </cell>
          <cell r="Y796" t="str">
            <v>MICRO</v>
          </cell>
          <cell r="Z796" t="str">
            <v>NÃO</v>
          </cell>
          <cell r="AA796" t="str">
            <v>BT - 2Ø</v>
          </cell>
          <cell r="AB796" t="str">
            <v>Residencial</v>
          </cell>
          <cell r="AC796" t="str">
            <v>ORDEM FINALIZADA</v>
          </cell>
          <cell r="AD796" t="str">
            <v>-22.504541</v>
          </cell>
          <cell r="AE796" t="str">
            <v>-41.935517</v>
          </cell>
          <cell r="AF796" t="str">
            <v>NÃO</v>
          </cell>
          <cell r="AH796" t="str">
            <v>AUTO REM</v>
          </cell>
          <cell r="AI796" t="str">
            <v>6674761 - 100%</v>
          </cell>
          <cell r="AJ796">
            <v>42850</v>
          </cell>
          <cell r="AK796" t="str">
            <v>ABR</v>
          </cell>
          <cell r="AL796">
            <v>2017</v>
          </cell>
          <cell r="AM796" t="str">
            <v>MCR Eco Energy Solutions</v>
          </cell>
          <cell r="AO796" t="str">
            <v>Canadian Solar - CS6X-320P</v>
          </cell>
          <cell r="AP796" t="str">
            <v>Fronius - Fronius Galvo 2.5-1</v>
          </cell>
          <cell r="AQ796">
            <v>1</v>
          </cell>
          <cell r="AS796">
            <v>75</v>
          </cell>
          <cell r="AT796" t="str">
            <v>ART + Representante Legal</v>
          </cell>
          <cell r="AU796" t="str">
            <v>RDO04</v>
          </cell>
          <cell r="AV796" t="str">
            <v>MC26191</v>
          </cell>
          <cell r="AW796" t="str">
            <v>75</v>
          </cell>
          <cell r="AX796" t="str">
            <v>3# PR 1kV 3x50(50)mm²AL</v>
          </cell>
          <cell r="AY796">
            <v>0.34710000000000002</v>
          </cell>
          <cell r="BA796" t="str">
            <v>3# CU 35 mm²</v>
          </cell>
          <cell r="BB796">
            <v>23.617479233841181</v>
          </cell>
        </row>
        <row r="797">
          <cell r="B797" t="str">
            <v>A019288056</v>
          </cell>
          <cell r="C797">
            <v>2377568</v>
          </cell>
          <cell r="D797" t="str">
            <v>ALVARO GOMES DA CRUZ NETO</v>
          </cell>
          <cell r="E797">
            <v>3.6</v>
          </cell>
          <cell r="F797" t="str">
            <v>0</v>
          </cell>
          <cell r="G797">
            <v>42776</v>
          </cell>
          <cell r="H797" t="str">
            <v>FEV</v>
          </cell>
          <cell r="I797">
            <v>2017</v>
          </cell>
          <cell r="J797">
            <v>42779</v>
          </cell>
          <cell r="K797">
            <v>42779</v>
          </cell>
          <cell r="L797" t="str">
            <v>FEV</v>
          </cell>
          <cell r="M797">
            <v>2017</v>
          </cell>
          <cell r="N797" t="str">
            <v>-</v>
          </cell>
          <cell r="O797" t="str">
            <v>CONCLUÍDO</v>
          </cell>
          <cell r="P797">
            <v>17</v>
          </cell>
          <cell r="Q797">
            <v>23</v>
          </cell>
          <cell r="R797" t="str">
            <v>Olney</v>
          </cell>
          <cell r="S797" t="str">
            <v>REPROVADO</v>
          </cell>
          <cell r="T797">
            <v>42796</v>
          </cell>
          <cell r="U797" t="str">
            <v>MAR</v>
          </cell>
          <cell r="V797">
            <v>2017</v>
          </cell>
          <cell r="W797" t="str">
            <v>MAGÉ</v>
          </cell>
          <cell r="X797" t="str">
            <v>NT-BR 010 R-1</v>
          </cell>
          <cell r="Y797" t="str">
            <v>MICRO</v>
          </cell>
          <cell r="Z797" t="str">
            <v>NÃO</v>
          </cell>
          <cell r="AA797" t="str">
            <v>BT - 3Ø</v>
          </cell>
          <cell r="AB797" t="str">
            <v>Residencial</v>
          </cell>
          <cell r="AC797" t="str">
            <v>ORDEM APTA A DESIGNAR</v>
          </cell>
          <cell r="AD797" t="str">
            <v>-22.662228</v>
          </cell>
          <cell r="AE797" t="str">
            <v>-43.171587</v>
          </cell>
          <cell r="AF797" t="str">
            <v>NÃO</v>
          </cell>
          <cell r="AH797" t="str">
            <v>AUTO</v>
          </cell>
          <cell r="AK797" t="str">
            <v>-</v>
          </cell>
          <cell r="AL797" t="str">
            <v>-</v>
          </cell>
          <cell r="AM797" t="str">
            <v>Startup</v>
          </cell>
          <cell r="AN797" t="str">
            <v>EXEMPLO</v>
          </cell>
          <cell r="AO797" t="str">
            <v>Canadian Solar - CS6K-275M</v>
          </cell>
          <cell r="AP797" t="str">
            <v>ABB - PVI-3.6-TL-OUTD-S</v>
          </cell>
          <cell r="AQ797">
            <v>1</v>
          </cell>
          <cell r="AS797" t="str">
            <v>-</v>
          </cell>
          <cell r="AT797" t="str">
            <v>Diagrama/Projeto + Representante Legal + Coordenadas Geográficas/PS + Outros</v>
          </cell>
          <cell r="AU797" t="str">
            <v>PAR14</v>
          </cell>
          <cell r="AV797" t="str">
            <v>MG86520</v>
          </cell>
          <cell r="AW797" t="str">
            <v>45</v>
          </cell>
          <cell r="AX797" t="str">
            <v>3# CA 1/0 AWG (CA 1/0 AWG)</v>
          </cell>
          <cell r="AY797">
            <v>0.30399999999999999</v>
          </cell>
          <cell r="BA797" t="str">
            <v>3# CA 2 AWG</v>
          </cell>
          <cell r="BB797">
            <v>82.269071677460104</v>
          </cell>
        </row>
        <row r="798">
          <cell r="B798" t="str">
            <v>A019297303</v>
          </cell>
          <cell r="C798">
            <v>1044676</v>
          </cell>
          <cell r="D798" t="str">
            <v>MARIA CRISTINA P DUARTE</v>
          </cell>
          <cell r="E798">
            <v>2.08</v>
          </cell>
          <cell r="F798">
            <v>2.08</v>
          </cell>
          <cell r="G798">
            <v>42779</v>
          </cell>
          <cell r="H798" t="str">
            <v>FEV</v>
          </cell>
          <cell r="I798">
            <v>2017</v>
          </cell>
          <cell r="J798">
            <v>42779</v>
          </cell>
          <cell r="K798">
            <v>42780</v>
          </cell>
          <cell r="L798" t="str">
            <v>FEV</v>
          </cell>
          <cell r="M798">
            <v>2017</v>
          </cell>
          <cell r="N798" t="str">
            <v>-</v>
          </cell>
          <cell r="O798" t="str">
            <v>VISTORIA</v>
          </cell>
          <cell r="P798">
            <v>2</v>
          </cell>
          <cell r="Q798">
            <v>2</v>
          </cell>
          <cell r="R798" t="str">
            <v>Mariana</v>
          </cell>
          <cell r="S798" t="str">
            <v>APROVADO</v>
          </cell>
          <cell r="T798">
            <v>42782</v>
          </cell>
          <cell r="U798" t="str">
            <v>FEV</v>
          </cell>
          <cell r="V798">
            <v>2017</v>
          </cell>
          <cell r="W798" t="str">
            <v>PETRÓPOLIS</v>
          </cell>
          <cell r="X798" t="str">
            <v>NT-BR 010 R-1</v>
          </cell>
          <cell r="Y798" t="str">
            <v>MICRO</v>
          </cell>
          <cell r="Z798" t="str">
            <v>NÃO</v>
          </cell>
          <cell r="AA798" t="str">
            <v>BT - 3Ø</v>
          </cell>
          <cell r="AB798" t="str">
            <v>Residencial</v>
          </cell>
          <cell r="AC798" t="str">
            <v>ORDEM SUSPENSA</v>
          </cell>
          <cell r="AD798" t="str">
            <v>-22.527444</v>
          </cell>
          <cell r="AE798" t="str">
            <v>-43.216100</v>
          </cell>
          <cell r="AF798" t="str">
            <v>NÃO</v>
          </cell>
          <cell r="AG798" t="str">
            <v/>
          </cell>
          <cell r="AH798" t="str">
            <v>AUTO</v>
          </cell>
          <cell r="AK798" t="str">
            <v>-</v>
          </cell>
          <cell r="AL798" t="str">
            <v>-</v>
          </cell>
          <cell r="AM798" t="str">
            <v>Solar Energy do Brasil</v>
          </cell>
          <cell r="AN798" t="str">
            <v>Ampliação</v>
          </cell>
          <cell r="AO798" t="str">
            <v>Canadian Solar - CS6P-260P</v>
          </cell>
          <cell r="AP798" t="str">
            <v>Solar Energy do Brasil - SE-TL-2K</v>
          </cell>
          <cell r="AQ798">
            <v>1</v>
          </cell>
          <cell r="AS798" t="str">
            <v>-</v>
          </cell>
          <cell r="AU798" t="str">
            <v>BGN03</v>
          </cell>
          <cell r="AV798" t="str">
            <v>PE65499</v>
          </cell>
          <cell r="AW798">
            <v>75</v>
          </cell>
          <cell r="AX798" t="str">
            <v>3# CU 35 mm² (CU 16-1 FIO)</v>
          </cell>
          <cell r="AY798">
            <v>0.55210000000000004</v>
          </cell>
          <cell r="BA798" t="str">
            <v>3# CA 2 AWG (CA 2 AWG)</v>
          </cell>
          <cell r="BB798">
            <v>4.2156615317962789</v>
          </cell>
        </row>
        <row r="799">
          <cell r="B799" t="str">
            <v>A018683748</v>
          </cell>
          <cell r="C799">
            <v>506254</v>
          </cell>
          <cell r="D799" t="str">
            <v>CARLOS ROBERTO TEIXEIRA</v>
          </cell>
          <cell r="E799">
            <v>6</v>
          </cell>
          <cell r="F799">
            <v>6</v>
          </cell>
          <cell r="G799">
            <v>42704</v>
          </cell>
          <cell r="H799" t="str">
            <v>NOV</v>
          </cell>
          <cell r="I799">
            <v>2016</v>
          </cell>
          <cell r="J799">
            <v>42781</v>
          </cell>
          <cell r="K799">
            <v>42781</v>
          </cell>
          <cell r="L799" t="str">
            <v>FEV</v>
          </cell>
          <cell r="M799">
            <v>2017</v>
          </cell>
          <cell r="N799" t="str">
            <v>-</v>
          </cell>
          <cell r="O799" t="str">
            <v>CONCLUÍDO</v>
          </cell>
          <cell r="P799">
            <v>1</v>
          </cell>
          <cell r="Q799">
            <v>29</v>
          </cell>
          <cell r="R799" t="str">
            <v>Olney</v>
          </cell>
          <cell r="S799" t="str">
            <v>APROVADO</v>
          </cell>
          <cell r="T799">
            <v>42782</v>
          </cell>
          <cell r="U799" t="str">
            <v>FEV</v>
          </cell>
          <cell r="V799">
            <v>2017</v>
          </cell>
          <cell r="W799" t="str">
            <v>PÁDUA</v>
          </cell>
          <cell r="X799" t="str">
            <v>NT-BR 010 R-1</v>
          </cell>
          <cell r="Y799" t="str">
            <v>MICRO</v>
          </cell>
          <cell r="Z799" t="str">
            <v>NÃO</v>
          </cell>
          <cell r="AA799" t="str">
            <v>BT - 3Ø</v>
          </cell>
          <cell r="AB799" t="str">
            <v>Residencial</v>
          </cell>
          <cell r="AC799" t="str">
            <v>ORDEM FINALIZADA</v>
          </cell>
          <cell r="AD799" t="str">
            <v>-21.530106</v>
          </cell>
          <cell r="AE799" t="str">
            <v>-42.185161</v>
          </cell>
          <cell r="AF799" t="str">
            <v>SIM</v>
          </cell>
          <cell r="AG799">
            <v>42790</v>
          </cell>
          <cell r="AH799" t="str">
            <v>AUTO</v>
          </cell>
          <cell r="AJ799">
            <v>42796</v>
          </cell>
          <cell r="AK799" t="str">
            <v>MAR</v>
          </cell>
          <cell r="AL799">
            <v>2017</v>
          </cell>
          <cell r="AM799" t="str">
            <v>Lumus</v>
          </cell>
          <cell r="AO799" t="str">
            <v>Canadian Solar - CS6X-315P</v>
          </cell>
          <cell r="AP799" t="str">
            <v>Fronius - Fronius Primo 6.0-1</v>
          </cell>
          <cell r="AQ799">
            <v>3</v>
          </cell>
          <cell r="AS799">
            <v>92</v>
          </cell>
          <cell r="AU799" t="str">
            <v>SAP01</v>
          </cell>
          <cell r="AV799" t="str">
            <v>PD50341</v>
          </cell>
          <cell r="AW799">
            <v>113</v>
          </cell>
          <cell r="AX799" t="str">
            <v>3# PR 1kV 3x95(50)mm²AL</v>
          </cell>
          <cell r="AY799">
            <v>0.47399999999999998</v>
          </cell>
          <cell r="BA799" t="str">
            <v>3# CA 336,4 MCM</v>
          </cell>
          <cell r="BB799">
            <v>2.31</v>
          </cell>
        </row>
        <row r="800">
          <cell r="B800" t="str">
            <v>A019026859</v>
          </cell>
          <cell r="C800">
            <v>4443541</v>
          </cell>
          <cell r="D800" t="str">
            <v>MANOEL DE OLIVEIRA MARTINS</v>
          </cell>
          <cell r="E800">
            <v>8</v>
          </cell>
          <cell r="F800">
            <v>8</v>
          </cell>
          <cell r="G800">
            <v>42745</v>
          </cell>
          <cell r="H800" t="str">
            <v>JAN</v>
          </cell>
          <cell r="I800">
            <v>2017</v>
          </cell>
          <cell r="J800">
            <v>42781</v>
          </cell>
          <cell r="K800">
            <v>42781</v>
          </cell>
          <cell r="L800" t="str">
            <v>FEV</v>
          </cell>
          <cell r="M800">
            <v>2017</v>
          </cell>
          <cell r="N800" t="str">
            <v>-</v>
          </cell>
          <cell r="O800" t="str">
            <v>VISTORIA</v>
          </cell>
          <cell r="P800">
            <v>1</v>
          </cell>
          <cell r="Q800">
            <v>25</v>
          </cell>
          <cell r="R800" t="str">
            <v>Olney</v>
          </cell>
          <cell r="S800" t="str">
            <v>APROVADO</v>
          </cell>
          <cell r="T800">
            <v>42782</v>
          </cell>
          <cell r="U800" t="str">
            <v>FEV</v>
          </cell>
          <cell r="V800">
            <v>2017</v>
          </cell>
          <cell r="W800" t="str">
            <v>NITERÓI</v>
          </cell>
          <cell r="X800" t="str">
            <v>NT-BR 010 R-1</v>
          </cell>
          <cell r="Y800" t="str">
            <v>MICRO</v>
          </cell>
          <cell r="Z800" t="str">
            <v>NÃO</v>
          </cell>
          <cell r="AA800" t="str">
            <v>BT - 3Ø</v>
          </cell>
          <cell r="AB800" t="str">
            <v>Residencial</v>
          </cell>
          <cell r="AC800" t="str">
            <v>ORDEM SUSPENSA</v>
          </cell>
          <cell r="AD800" t="str">
            <v>-22.955148</v>
          </cell>
          <cell r="AE800" t="str">
            <v>-43.054515</v>
          </cell>
          <cell r="AF800" t="str">
            <v>NÃO</v>
          </cell>
          <cell r="AG800" t="str">
            <v/>
          </cell>
          <cell r="AH800" t="str">
            <v>AUTO REM</v>
          </cell>
          <cell r="AI800" t="str">
            <v>4443541 - 90% / 4468517 - 10%</v>
          </cell>
          <cell r="AK800" t="str">
            <v>-</v>
          </cell>
          <cell r="AL800" t="str">
            <v>-</v>
          </cell>
          <cell r="AM800" t="str">
            <v>Solluz Solar</v>
          </cell>
          <cell r="AO800" t="str">
            <v>Canadian Solar - CS6P-265P</v>
          </cell>
          <cell r="AP800" t="str">
            <v>Fronius - Fronius Primo 8.2-1</v>
          </cell>
          <cell r="AQ800">
            <v>2</v>
          </cell>
          <cell r="AS800" t="str">
            <v>-</v>
          </cell>
          <cell r="AU800" t="str">
            <v>PIN03</v>
          </cell>
          <cell r="AV800" t="str">
            <v>NI34054</v>
          </cell>
          <cell r="AW800">
            <v>113</v>
          </cell>
          <cell r="AX800" t="str">
            <v>3# PR 1kV 3x50(50)mm²AL</v>
          </cell>
          <cell r="AY800">
            <v>0.41099999999999998</v>
          </cell>
          <cell r="BA800" t="str">
            <v>3# CA 2 AWG</v>
          </cell>
          <cell r="BB800">
            <v>1.41</v>
          </cell>
        </row>
        <row r="801">
          <cell r="B801" t="str">
            <v>A019285425</v>
          </cell>
          <cell r="C801">
            <v>3692908</v>
          </cell>
          <cell r="D801" t="str">
            <v>GLEISON FERREIRA CAMPANATI</v>
          </cell>
          <cell r="E801">
            <v>4.24</v>
          </cell>
          <cell r="F801">
            <v>4.24</v>
          </cell>
          <cell r="G801">
            <v>42776</v>
          </cell>
          <cell r="H801" t="str">
            <v>FEV</v>
          </cell>
          <cell r="I801">
            <v>2017</v>
          </cell>
          <cell r="J801">
            <v>42781</v>
          </cell>
          <cell r="K801">
            <v>42781</v>
          </cell>
          <cell r="L801" t="str">
            <v>FEV</v>
          </cell>
          <cell r="M801">
            <v>2017</v>
          </cell>
          <cell r="N801" t="str">
            <v>-</v>
          </cell>
          <cell r="O801" t="str">
            <v>SUSPENSO</v>
          </cell>
          <cell r="P801">
            <v>70</v>
          </cell>
          <cell r="Q801">
            <v>70</v>
          </cell>
          <cell r="R801" t="str">
            <v>Olney</v>
          </cell>
          <cell r="S801" t="str">
            <v>REPROVADO</v>
          </cell>
          <cell r="T801">
            <v>42851</v>
          </cell>
          <cell r="U801" t="str">
            <v>ABR</v>
          </cell>
          <cell r="V801">
            <v>2017</v>
          </cell>
          <cell r="W801" t="str">
            <v>MACAÉ</v>
          </cell>
          <cell r="X801" t="str">
            <v>NT-BR 010 R-1</v>
          </cell>
          <cell r="Y801" t="str">
            <v>MICRO</v>
          </cell>
          <cell r="Z801" t="str">
            <v>NÃO</v>
          </cell>
          <cell r="AA801" t="str">
            <v>BT - 3Ø</v>
          </cell>
          <cell r="AC801" t="str">
            <v>ORDEM SUSPENSA</v>
          </cell>
          <cell r="AF801" t="str">
            <v>NÃO</v>
          </cell>
          <cell r="AK801" t="str">
            <v>-</v>
          </cell>
          <cell r="AL801" t="str">
            <v>-</v>
          </cell>
          <cell r="AM801" t="str">
            <v>Diego de S Muchão</v>
          </cell>
          <cell r="AQ801">
            <v>1</v>
          </cell>
          <cell r="AS801" t="str">
            <v>-</v>
          </cell>
          <cell r="AT801" t="str">
            <v>ART + Diagrama/Projeto + Representante Legal + Coordenadas Geográficas/PS + Outros</v>
          </cell>
          <cell r="AU801" t="str">
            <v>RDO04</v>
          </cell>
          <cell r="AV801" t="str">
            <v>M455369</v>
          </cell>
          <cell r="AW801" t="str">
            <v>75</v>
          </cell>
          <cell r="AX801" t="str">
            <v>3# PR 1kV 3x150(70)mm²AL</v>
          </cell>
          <cell r="AY801">
            <v>0.25319999999999998</v>
          </cell>
          <cell r="BA801" t="str">
            <v>3# CU 35 mm²</v>
          </cell>
          <cell r="BB801">
            <v>23.617479233841181</v>
          </cell>
        </row>
        <row r="802">
          <cell r="B802" t="str">
            <v>A019299619</v>
          </cell>
          <cell r="C802">
            <v>986106</v>
          </cell>
          <cell r="D802" t="str">
            <v>CID MOTTA</v>
          </cell>
          <cell r="E802">
            <v>3.6</v>
          </cell>
          <cell r="F802" t="str">
            <v>0</v>
          </cell>
          <cell r="G802">
            <v>42779</v>
          </cell>
          <cell r="H802" t="str">
            <v>FEV</v>
          </cell>
          <cell r="I802">
            <v>2017</v>
          </cell>
          <cell r="J802">
            <v>42781</v>
          </cell>
          <cell r="K802">
            <v>42781</v>
          </cell>
          <cell r="L802" t="str">
            <v>FEV</v>
          </cell>
          <cell r="M802">
            <v>2017</v>
          </cell>
          <cell r="N802" t="str">
            <v>-</v>
          </cell>
          <cell r="O802" t="str">
            <v>CONCLUÍDO</v>
          </cell>
          <cell r="P802">
            <v>16</v>
          </cell>
          <cell r="Q802">
            <v>17</v>
          </cell>
          <cell r="R802" t="str">
            <v>Olney</v>
          </cell>
          <cell r="S802" t="str">
            <v>REPROVADO</v>
          </cell>
          <cell r="T802">
            <v>42797</v>
          </cell>
          <cell r="U802" t="str">
            <v>MAR</v>
          </cell>
          <cell r="V802">
            <v>2017</v>
          </cell>
          <cell r="W802" t="str">
            <v>CABO FRIO</v>
          </cell>
          <cell r="X802" t="str">
            <v>NT-BR 010 R-1</v>
          </cell>
          <cell r="Y802" t="str">
            <v>MICRO</v>
          </cell>
          <cell r="Z802" t="str">
            <v>NÃO</v>
          </cell>
          <cell r="AA802" t="str">
            <v>BT - 3Ø</v>
          </cell>
          <cell r="AB802" t="str">
            <v>Residencial</v>
          </cell>
          <cell r="AC802" t="str">
            <v>ORDEM FINALIZADA</v>
          </cell>
          <cell r="AD802" t="str">
            <v>-22.931789</v>
          </cell>
          <cell r="AE802" t="str">
            <v>-42.609057</v>
          </cell>
          <cell r="AF802" t="str">
            <v>NÃO</v>
          </cell>
          <cell r="AH802" t="str">
            <v>AUTO</v>
          </cell>
          <cell r="AJ802">
            <v>42814</v>
          </cell>
          <cell r="AK802" t="str">
            <v>MAR</v>
          </cell>
          <cell r="AL802">
            <v>2017</v>
          </cell>
          <cell r="AM802" t="str">
            <v>Solar Grid</v>
          </cell>
          <cell r="AO802" t="str">
            <v>Canadian Solar - CS6P-265P</v>
          </cell>
          <cell r="AP802" t="str">
            <v>ABB - PVI-3.6-TL-OUTD</v>
          </cell>
          <cell r="AQ802">
            <v>1</v>
          </cell>
          <cell r="AS802">
            <v>35</v>
          </cell>
          <cell r="AT802" t="str">
            <v>Coordenadas Geográficas/PS</v>
          </cell>
          <cell r="AU802" t="str">
            <v>BAX03</v>
          </cell>
          <cell r="AV802" t="str">
            <v>AR63452</v>
          </cell>
          <cell r="AW802" t="str">
            <v>45</v>
          </cell>
          <cell r="AX802" t="str">
            <v>3# PR 1kV 3x95(50)mm²AL</v>
          </cell>
          <cell r="AY802">
            <v>0.161</v>
          </cell>
          <cell r="BA802" t="str">
            <v>3# CU 35 mm²</v>
          </cell>
          <cell r="BB802">
            <v>71.383257598641421</v>
          </cell>
        </row>
        <row r="803">
          <cell r="B803" t="str">
            <v>A019307483</v>
          </cell>
          <cell r="C803">
            <v>4044270</v>
          </cell>
          <cell r="D803" t="str">
            <v>ANTONIO ALVES DA SILVA</v>
          </cell>
          <cell r="E803">
            <v>2.5</v>
          </cell>
          <cell r="F803">
            <v>2.5</v>
          </cell>
          <cell r="G803">
            <v>42780</v>
          </cell>
          <cell r="H803" t="str">
            <v>FEV</v>
          </cell>
          <cell r="I803">
            <v>2017</v>
          </cell>
          <cell r="J803">
            <v>42781</v>
          </cell>
          <cell r="K803">
            <v>42781</v>
          </cell>
          <cell r="L803" t="str">
            <v>FEV</v>
          </cell>
          <cell r="M803">
            <v>2017</v>
          </cell>
          <cell r="N803" t="str">
            <v>-</v>
          </cell>
          <cell r="O803" t="str">
            <v>CONCLUÍDO</v>
          </cell>
          <cell r="P803">
            <v>19</v>
          </cell>
          <cell r="Q803">
            <v>19</v>
          </cell>
          <cell r="R803" t="str">
            <v>Olney</v>
          </cell>
          <cell r="S803" t="str">
            <v>APROVADO</v>
          </cell>
          <cell r="T803">
            <v>42800</v>
          </cell>
          <cell r="U803" t="str">
            <v>MAR</v>
          </cell>
          <cell r="V803">
            <v>2017</v>
          </cell>
          <cell r="W803" t="str">
            <v>SÃO GONÇALO</v>
          </cell>
          <cell r="X803" t="str">
            <v>NT-BR 010 R-1</v>
          </cell>
          <cell r="Y803" t="str">
            <v>MICRO</v>
          </cell>
          <cell r="Z803" t="str">
            <v>NÃO</v>
          </cell>
          <cell r="AA803" t="str">
            <v>BT - 2Ø</v>
          </cell>
          <cell r="AB803" t="str">
            <v>Residencial</v>
          </cell>
          <cell r="AC803" t="str">
            <v>ORDEM FINALIZADA</v>
          </cell>
          <cell r="AD803" t="str">
            <v>-22.768684</v>
          </cell>
          <cell r="AE803" t="str">
            <v>-42.923428</v>
          </cell>
          <cell r="AF803" t="str">
            <v>SIM</v>
          </cell>
          <cell r="AG803">
            <v>42815</v>
          </cell>
          <cell r="AH803" t="str">
            <v>AUTO</v>
          </cell>
          <cell r="AJ803">
            <v>42817</v>
          </cell>
          <cell r="AK803" t="str">
            <v>MAR</v>
          </cell>
          <cell r="AL803">
            <v>2017</v>
          </cell>
          <cell r="AM803" t="str">
            <v>Ersol</v>
          </cell>
          <cell r="AO803" t="str">
            <v>Canadian Solar - CS6X-320P</v>
          </cell>
          <cell r="AP803" t="str">
            <v>Fronius - Fronius Galvo 2.5-1</v>
          </cell>
          <cell r="AQ803">
            <v>1</v>
          </cell>
          <cell r="AS803">
            <v>37</v>
          </cell>
          <cell r="AU803" t="str">
            <v>ITB01</v>
          </cell>
          <cell r="AV803" t="str">
            <v>SG57608</v>
          </cell>
          <cell r="AW803" t="str">
            <v>30</v>
          </cell>
          <cell r="AX803" t="str">
            <v>PR 1kV 3x50(50)mm²AL</v>
          </cell>
          <cell r="AY803">
            <v>0.21109999999999998</v>
          </cell>
          <cell r="BA803" t="str">
            <v>3# CA 2 AWG</v>
          </cell>
          <cell r="BB803">
            <v>59.539964611059403</v>
          </cell>
        </row>
        <row r="804">
          <cell r="B804" t="str">
            <v>A019308555</v>
          </cell>
          <cell r="C804">
            <v>4949887</v>
          </cell>
          <cell r="D804" t="str">
            <v>KATIA GOMES GALVAO ANDRADE</v>
          </cell>
          <cell r="E804">
            <v>2.08</v>
          </cell>
          <cell r="F804" t="str">
            <v>0</v>
          </cell>
          <cell r="G804">
            <v>42780</v>
          </cell>
          <cell r="H804" t="str">
            <v>FEV</v>
          </cell>
          <cell r="I804">
            <v>2017</v>
          </cell>
          <cell r="J804">
            <v>42781</v>
          </cell>
          <cell r="K804">
            <v>42781</v>
          </cell>
          <cell r="L804" t="str">
            <v>FEV</v>
          </cell>
          <cell r="M804">
            <v>2017</v>
          </cell>
          <cell r="N804" t="str">
            <v>-</v>
          </cell>
          <cell r="O804" t="str">
            <v>CONCLUÍDO</v>
          </cell>
          <cell r="P804">
            <v>19</v>
          </cell>
          <cell r="Q804">
            <v>19</v>
          </cell>
          <cell r="R804" t="str">
            <v>Olney</v>
          </cell>
          <cell r="S804" t="str">
            <v>REPROVADO</v>
          </cell>
          <cell r="T804">
            <v>42800</v>
          </cell>
          <cell r="U804" t="str">
            <v>MAR</v>
          </cell>
          <cell r="V804">
            <v>2017</v>
          </cell>
          <cell r="W804" t="str">
            <v>MACAÉ</v>
          </cell>
          <cell r="X804" t="str">
            <v>NT-BR 010 R-1</v>
          </cell>
          <cell r="Y804" t="str">
            <v>MICRO</v>
          </cell>
          <cell r="Z804" t="str">
            <v>NÃO</v>
          </cell>
          <cell r="AA804" t="str">
            <v>BT - 2Ø</v>
          </cell>
          <cell r="AB804" t="str">
            <v>Residencial</v>
          </cell>
          <cell r="AC804" t="str">
            <v>ORDEM FINALIZADA</v>
          </cell>
          <cell r="AD804" t="str">
            <v>-22.500002</v>
          </cell>
          <cell r="AE804" t="str">
            <v>-41.926443</v>
          </cell>
          <cell r="AF804" t="str">
            <v>NÃO</v>
          </cell>
          <cell r="AH804" t="str">
            <v>AUTO</v>
          </cell>
          <cell r="AJ804">
            <v>42837</v>
          </cell>
          <cell r="AK804" t="str">
            <v>ABR</v>
          </cell>
          <cell r="AL804">
            <v>2017</v>
          </cell>
          <cell r="AM804" t="str">
            <v>Frontech</v>
          </cell>
          <cell r="AO804" t="str">
            <v>Risen - RSM60-6-260P</v>
          </cell>
          <cell r="AP804" t="str">
            <v>B&amp;B Power - SF3000TL</v>
          </cell>
          <cell r="AQ804">
            <v>1</v>
          </cell>
          <cell r="AS804">
            <v>57</v>
          </cell>
          <cell r="AT804" t="str">
            <v>ART + Coordenadas Geográficas/PS</v>
          </cell>
          <cell r="AU804" t="str">
            <v>RDO04</v>
          </cell>
          <cell r="AV804" t="str">
            <v>MC27621</v>
          </cell>
          <cell r="AW804" t="str">
            <v>150</v>
          </cell>
          <cell r="AX804" t="str">
            <v>3# PR 1kV 3x95(70)mm²AL</v>
          </cell>
          <cell r="AY804">
            <v>0.59010000000000007</v>
          </cell>
          <cell r="BA804" t="str">
            <v>3# CU 35 mm²</v>
          </cell>
          <cell r="BB804">
            <v>23.617479233841181</v>
          </cell>
        </row>
        <row r="805">
          <cell r="B805" t="str">
            <v>A019308947</v>
          </cell>
          <cell r="C805">
            <v>330919</v>
          </cell>
          <cell r="D805" t="str">
            <v>PAULO CESAR SILVA FONTES</v>
          </cell>
          <cell r="E805">
            <v>11.55</v>
          </cell>
          <cell r="F805" t="str">
            <v>0</v>
          </cell>
          <cell r="G805">
            <v>42780</v>
          </cell>
          <cell r="H805" t="str">
            <v>FEV</v>
          </cell>
          <cell r="I805">
            <v>2017</v>
          </cell>
          <cell r="J805">
            <v>42781</v>
          </cell>
          <cell r="K805">
            <v>42781</v>
          </cell>
          <cell r="L805" t="str">
            <v>FEV</v>
          </cell>
          <cell r="M805">
            <v>2017</v>
          </cell>
          <cell r="N805" t="str">
            <v>-</v>
          </cell>
          <cell r="O805" t="str">
            <v>CONCLUÍDO</v>
          </cell>
          <cell r="P805">
            <v>19</v>
          </cell>
          <cell r="Q805">
            <v>19</v>
          </cell>
          <cell r="R805" t="str">
            <v>Olney</v>
          </cell>
          <cell r="S805" t="str">
            <v>REPROVADO</v>
          </cell>
          <cell r="T805">
            <v>42800</v>
          </cell>
          <cell r="U805" t="str">
            <v>MAR</v>
          </cell>
          <cell r="V805">
            <v>2017</v>
          </cell>
          <cell r="W805" t="str">
            <v>CABO FRIO</v>
          </cell>
          <cell r="X805" t="str">
            <v>NT-BR 010 R-1</v>
          </cell>
          <cell r="Y805" t="str">
            <v>MICRO</v>
          </cell>
          <cell r="Z805" t="str">
            <v>NÃO</v>
          </cell>
          <cell r="AA805" t="str">
            <v>BT - 3Ø</v>
          </cell>
          <cell r="AB805" t="str">
            <v>Residencial</v>
          </cell>
          <cell r="AC805" t="str">
            <v>ORDEM FINALIZADA</v>
          </cell>
          <cell r="AD805" t="str">
            <v>-22.936461</v>
          </cell>
          <cell r="AE805" t="str">
            <v>-42.305528</v>
          </cell>
          <cell r="AF805" t="str">
            <v>NÃO</v>
          </cell>
          <cell r="AH805" t="str">
            <v>AUTO REM</v>
          </cell>
          <cell r="AI805" t="str">
            <v>330918 - 55% / 6702878 - 45%</v>
          </cell>
          <cell r="AJ805">
            <v>42814</v>
          </cell>
          <cell r="AK805" t="str">
            <v>MAR</v>
          </cell>
          <cell r="AL805">
            <v>2017</v>
          </cell>
          <cell r="AM805" t="str">
            <v>ENG Soluções em Engenharia</v>
          </cell>
          <cell r="AO805" t="str">
            <v>Canadian Solar - CS6K-275M</v>
          </cell>
          <cell r="AP805" t="str">
            <v>Fronius - Fronius Symo 12.5-3-M</v>
          </cell>
          <cell r="AQ805">
            <v>1</v>
          </cell>
          <cell r="AS805">
            <v>34</v>
          </cell>
          <cell r="AT805" t="str">
            <v>Lista de UCs - %</v>
          </cell>
          <cell r="AU805" t="str">
            <v>ARA06</v>
          </cell>
          <cell r="AV805" t="str">
            <v>AR60918</v>
          </cell>
          <cell r="AW805" t="str">
            <v>75</v>
          </cell>
          <cell r="AX805" t="str">
            <v>3# PR 1kV 3x50(50)mm²AL</v>
          </cell>
          <cell r="AY805">
            <v>0.1011</v>
          </cell>
          <cell r="BA805" t="str">
            <v>3# CU 70 mm² (CA 2 AWG)</v>
          </cell>
          <cell r="BB805">
            <v>80.002570871464371</v>
          </cell>
        </row>
        <row r="806">
          <cell r="B806" t="str">
            <v>A019318566</v>
          </cell>
          <cell r="C806">
            <v>20806</v>
          </cell>
          <cell r="D806" t="str">
            <v>ELETRONUCLEAR GUARITA</v>
          </cell>
          <cell r="E806">
            <v>3.9750000000000001</v>
          </cell>
          <cell r="F806" t="str">
            <v>0</v>
          </cell>
          <cell r="G806">
            <v>42780</v>
          </cell>
          <cell r="H806" t="str">
            <v>FEV</v>
          </cell>
          <cell r="I806">
            <v>2017</v>
          </cell>
          <cell r="J806">
            <v>42781</v>
          </cell>
          <cell r="K806">
            <v>42781</v>
          </cell>
          <cell r="L806" t="str">
            <v>FEV</v>
          </cell>
          <cell r="M806">
            <v>2017</v>
          </cell>
          <cell r="N806" t="str">
            <v>-</v>
          </cell>
          <cell r="O806" t="str">
            <v>VISTORIA</v>
          </cell>
          <cell r="P806">
            <v>19</v>
          </cell>
          <cell r="Q806">
            <v>23</v>
          </cell>
          <cell r="R806" t="str">
            <v>Olney</v>
          </cell>
          <cell r="S806" t="str">
            <v>REPROVADO</v>
          </cell>
          <cell r="T806">
            <v>42800</v>
          </cell>
          <cell r="U806" t="str">
            <v>MAR</v>
          </cell>
          <cell r="V806">
            <v>2017</v>
          </cell>
          <cell r="W806" t="str">
            <v>ANGRA</v>
          </cell>
          <cell r="X806" t="str">
            <v>NT-BR 010 R-1</v>
          </cell>
          <cell r="Y806" t="str">
            <v>MICRO</v>
          </cell>
          <cell r="Z806" t="str">
            <v>NÃO</v>
          </cell>
          <cell r="AA806" t="str">
            <v>BT - 3Ø</v>
          </cell>
          <cell r="AB806" t="str">
            <v>Poder Público</v>
          </cell>
          <cell r="AC806" t="str">
            <v>ORDEM SUSPENSA</v>
          </cell>
          <cell r="AD806" t="str">
            <v>-23.030391</v>
          </cell>
          <cell r="AE806" t="str">
            <v>-44.543813</v>
          </cell>
          <cell r="AF806" t="str">
            <v>NÃO</v>
          </cell>
          <cell r="AH806" t="str">
            <v>AUTO REM</v>
          </cell>
          <cell r="AI806" t="str">
            <v>24611 - 100%</v>
          </cell>
          <cell r="AK806" t="str">
            <v>-</v>
          </cell>
          <cell r="AL806" t="str">
            <v>-</v>
          </cell>
          <cell r="AM806" t="str">
            <v>Energia Pura</v>
          </cell>
          <cell r="AO806" t="str">
            <v>Canadian Solar - CS6P-265P</v>
          </cell>
          <cell r="AP806" t="str">
            <v>Fronius - Fronius Primo 4.0-1</v>
          </cell>
          <cell r="AQ806">
            <v>1</v>
          </cell>
          <cell r="AS806" t="str">
            <v>-</v>
          </cell>
          <cell r="AT806" t="str">
            <v>Representante Legal</v>
          </cell>
          <cell r="AU806" t="str">
            <v>MAM02</v>
          </cell>
          <cell r="AV806" t="str">
            <v>AN24481</v>
          </cell>
          <cell r="AW806" t="str">
            <v>113</v>
          </cell>
          <cell r="AX806" t="str">
            <v>PR 1kV 3x50(50)mm²AL</v>
          </cell>
          <cell r="AY806">
            <v>3.2100000000000004E-2</v>
          </cell>
          <cell r="BA806" t="str">
            <v>2# CAA 4 AWG</v>
          </cell>
          <cell r="BB806">
            <v>40.925212520809936</v>
          </cell>
        </row>
        <row r="807">
          <cell r="B807" t="str">
            <v>A019327888</v>
          </cell>
          <cell r="C807">
            <v>6200511</v>
          </cell>
          <cell r="D807" t="str">
            <v>KAMILLY SALAO DE FESTAS LTDA</v>
          </cell>
          <cell r="E807">
            <v>8.1999999999999993</v>
          </cell>
          <cell r="F807" t="str">
            <v>0</v>
          </cell>
          <cell r="G807">
            <v>42782</v>
          </cell>
          <cell r="H807" t="str">
            <v>FEV</v>
          </cell>
          <cell r="I807">
            <v>2017</v>
          </cell>
          <cell r="J807">
            <v>42783</v>
          </cell>
          <cell r="K807">
            <v>42783</v>
          </cell>
          <cell r="L807" t="str">
            <v>FEV</v>
          </cell>
          <cell r="M807">
            <v>2017</v>
          </cell>
          <cell r="N807" t="str">
            <v>-</v>
          </cell>
          <cell r="O807" t="str">
            <v>VISTORIA</v>
          </cell>
          <cell r="P807">
            <v>18</v>
          </cell>
          <cell r="Q807">
            <v>20</v>
          </cell>
          <cell r="R807" t="str">
            <v>Olney</v>
          </cell>
          <cell r="S807" t="str">
            <v>REPROVADO</v>
          </cell>
          <cell r="T807">
            <v>42801</v>
          </cell>
          <cell r="U807" t="str">
            <v>MAR</v>
          </cell>
          <cell r="V807">
            <v>2017</v>
          </cell>
          <cell r="W807" t="str">
            <v>SÃO GONÇALO</v>
          </cell>
          <cell r="X807" t="str">
            <v>NT-BR 010 R-1</v>
          </cell>
          <cell r="Y807" t="str">
            <v>MICRO</v>
          </cell>
          <cell r="Z807" t="str">
            <v>NÃO</v>
          </cell>
          <cell r="AA807" t="str">
            <v>BT - 3Ø</v>
          </cell>
          <cell r="AB807" t="str">
            <v>Comercial</v>
          </cell>
          <cell r="AC807" t="str">
            <v>ORDEM SUSPENSA</v>
          </cell>
          <cell r="AD807" t="str">
            <v>-22.741490</v>
          </cell>
          <cell r="AE807" t="str">
            <v>-42.728452</v>
          </cell>
          <cell r="AF807" t="str">
            <v>NÃO</v>
          </cell>
          <cell r="AH807" t="str">
            <v>AUTO</v>
          </cell>
          <cell r="AK807" t="str">
            <v>-</v>
          </cell>
          <cell r="AL807" t="str">
            <v>-</v>
          </cell>
          <cell r="AM807" t="str">
            <v>Engie</v>
          </cell>
          <cell r="AO807" t="str">
            <v>JA Solar - JAP6 60-265/4BB</v>
          </cell>
          <cell r="AP807" t="str">
            <v>Fronius - Fronius Primo 8.2-1</v>
          </cell>
          <cell r="AQ807">
            <v>1</v>
          </cell>
          <cell r="AS807" t="str">
            <v>-</v>
          </cell>
          <cell r="AT807" t="str">
            <v>Representante Legal</v>
          </cell>
          <cell r="AU807" t="str">
            <v>TAG03</v>
          </cell>
          <cell r="AV807" t="str">
            <v>SG98936</v>
          </cell>
          <cell r="AW807" t="str">
            <v>45</v>
          </cell>
          <cell r="AX807" t="str">
            <v>3# PR 1kV 3x50(50)mm²AL</v>
          </cell>
          <cell r="AY807">
            <v>0.22009999999999999</v>
          </cell>
          <cell r="BA807" t="str">
            <v>1# CAA 4 AWG (CAA 4 AWG)</v>
          </cell>
          <cell r="BB807">
            <v>110.21724003420232</v>
          </cell>
        </row>
        <row r="808">
          <cell r="B808" t="str">
            <v>A019063105</v>
          </cell>
          <cell r="C808">
            <v>5264760</v>
          </cell>
          <cell r="D808" t="str">
            <v>ARNALDO DE ALMEIDA JANA</v>
          </cell>
          <cell r="E808">
            <v>2.4750000000000001</v>
          </cell>
          <cell r="F808">
            <v>2.4750000000000001</v>
          </cell>
          <cell r="G808">
            <v>42749</v>
          </cell>
          <cell r="H808" t="str">
            <v>JAN</v>
          </cell>
          <cell r="I808">
            <v>2017</v>
          </cell>
          <cell r="J808">
            <v>42783</v>
          </cell>
          <cell r="K808">
            <v>42783</v>
          </cell>
          <cell r="L808" t="str">
            <v>FEV</v>
          </cell>
          <cell r="M808">
            <v>2017</v>
          </cell>
          <cell r="N808" t="str">
            <v>-</v>
          </cell>
          <cell r="O808" t="str">
            <v>CONCLUÍDO</v>
          </cell>
          <cell r="P808">
            <v>0</v>
          </cell>
          <cell r="Q808">
            <v>28</v>
          </cell>
          <cell r="R808" t="str">
            <v>Olney</v>
          </cell>
          <cell r="S808" t="str">
            <v>APROVADO</v>
          </cell>
          <cell r="T808">
            <v>42783</v>
          </cell>
          <cell r="U808" t="str">
            <v>FEV</v>
          </cell>
          <cell r="V808">
            <v>2017</v>
          </cell>
          <cell r="W808" t="str">
            <v>NITERÓI</v>
          </cell>
          <cell r="X808" t="str">
            <v>NT-BR 010 R-1</v>
          </cell>
          <cell r="Y808" t="str">
            <v>MICRO</v>
          </cell>
          <cell r="Z808" t="str">
            <v>NÃO</v>
          </cell>
          <cell r="AA808" t="str">
            <v>BT - 3Ø</v>
          </cell>
          <cell r="AB808" t="str">
            <v>Residencial</v>
          </cell>
          <cell r="AC808" t="str">
            <v>ORDEM FINALIZADA</v>
          </cell>
          <cell r="AD808" t="str">
            <v>-22.900447</v>
          </cell>
          <cell r="AE808" t="str">
            <v>-42.995735</v>
          </cell>
          <cell r="AF808" t="str">
            <v>SIM</v>
          </cell>
          <cell r="AG808">
            <v>42801</v>
          </cell>
          <cell r="AH808" t="str">
            <v>AUTO</v>
          </cell>
          <cell r="AJ808">
            <v>42802</v>
          </cell>
          <cell r="AK808" t="str">
            <v>MAR</v>
          </cell>
          <cell r="AL808">
            <v>2017</v>
          </cell>
          <cell r="AM808" t="str">
            <v>BlueSol</v>
          </cell>
          <cell r="AO808" t="str">
            <v>Canadian Solar - CS6K-275M</v>
          </cell>
          <cell r="AP808" t="str">
            <v>Fronius - Fronius Primo 3.0-1</v>
          </cell>
          <cell r="AQ808">
            <v>2</v>
          </cell>
          <cell r="AS808">
            <v>53</v>
          </cell>
          <cell r="AU808" t="str">
            <v>ZSL07</v>
          </cell>
          <cell r="AV808" t="str">
            <v>N761326</v>
          </cell>
          <cell r="AW808">
            <v>45</v>
          </cell>
          <cell r="AX808" t="str">
            <v>3# PR 1kV 3x95(50)mm²AL</v>
          </cell>
          <cell r="AY808">
            <v>0.33100000000000002</v>
          </cell>
          <cell r="BA808" t="str">
            <v>3# CA 2 AWG</v>
          </cell>
          <cell r="BB808">
            <v>13.266855427760788</v>
          </cell>
        </row>
        <row r="809">
          <cell r="B809" t="str">
            <v>A018609921</v>
          </cell>
          <cell r="C809">
            <v>3519237</v>
          </cell>
          <cell r="D809" t="str">
            <v>BENEDITO JOSE NOGUEIRA FARIAS</v>
          </cell>
          <cell r="E809">
            <v>10.07</v>
          </cell>
          <cell r="F809">
            <v>10.07</v>
          </cell>
          <cell r="G809">
            <v>42695</v>
          </cell>
          <cell r="H809" t="str">
            <v>NOV</v>
          </cell>
          <cell r="I809">
            <v>2016</v>
          </cell>
          <cell r="J809">
            <v>42783</v>
          </cell>
          <cell r="K809">
            <v>42783</v>
          </cell>
          <cell r="L809" t="str">
            <v>FEV</v>
          </cell>
          <cell r="M809">
            <v>2017</v>
          </cell>
          <cell r="N809" t="str">
            <v>-</v>
          </cell>
          <cell r="O809" t="str">
            <v>CONCLUÍDO</v>
          </cell>
          <cell r="P809">
            <v>0</v>
          </cell>
          <cell r="Q809">
            <v>43</v>
          </cell>
          <cell r="R809" t="str">
            <v>Olney</v>
          </cell>
          <cell r="S809" t="str">
            <v>APROVADO</v>
          </cell>
          <cell r="T809">
            <v>42783</v>
          </cell>
          <cell r="U809" t="str">
            <v>FEV</v>
          </cell>
          <cell r="V809">
            <v>2017</v>
          </cell>
          <cell r="W809" t="str">
            <v>NITERÓI</v>
          </cell>
          <cell r="X809" t="str">
            <v>NT-BR 010 R-1</v>
          </cell>
          <cell r="Y809" t="str">
            <v>MICRO</v>
          </cell>
          <cell r="Z809" t="str">
            <v>NÃO</v>
          </cell>
          <cell r="AA809" t="str">
            <v>BT - 3Ø</v>
          </cell>
          <cell r="AB809" t="str">
            <v>Residencial</v>
          </cell>
          <cell r="AC809" t="str">
            <v>ORDEM FINALIZADA</v>
          </cell>
          <cell r="AD809" t="str">
            <v>-22.967430</v>
          </cell>
          <cell r="AE809" t="str">
            <v>-42.919705</v>
          </cell>
          <cell r="AF809" t="str">
            <v>SIM</v>
          </cell>
          <cell r="AG809">
            <v>42795</v>
          </cell>
          <cell r="AH809" t="str">
            <v>AUTO REM</v>
          </cell>
          <cell r="AI809" t="str">
            <v>6683467 - 60% / 6677739 - 40%</v>
          </cell>
          <cell r="AJ809">
            <v>42796</v>
          </cell>
          <cell r="AK809" t="str">
            <v>MAR</v>
          </cell>
          <cell r="AL809">
            <v>2017</v>
          </cell>
          <cell r="AM809" t="str">
            <v>Energia Pura</v>
          </cell>
          <cell r="AO809" t="str">
            <v>SunEdison - SE-P265NPB-A4</v>
          </cell>
          <cell r="AP809" t="str">
            <v>Fronius - Fronius Symo 12.5-3-M</v>
          </cell>
          <cell r="AQ809">
            <v>3</v>
          </cell>
          <cell r="AS809">
            <v>101</v>
          </cell>
          <cell r="AU809" t="str">
            <v>INO04</v>
          </cell>
          <cell r="AV809" t="str">
            <v>NI17940</v>
          </cell>
          <cell r="AW809">
            <v>30</v>
          </cell>
          <cell r="AX809" t="str">
            <v>3# PR 1kV 3x95(50)mm²AL</v>
          </cell>
          <cell r="AY809">
            <v>0.60899999999999999</v>
          </cell>
          <cell r="BA809" t="str">
            <v>3# CA 2 AWG</v>
          </cell>
          <cell r="BB809">
            <v>17.829999999999998</v>
          </cell>
        </row>
        <row r="810">
          <cell r="B810" t="str">
            <v>A019335552</v>
          </cell>
          <cell r="C810">
            <v>880200</v>
          </cell>
          <cell r="D810" t="str">
            <v>PAULO FERNANDO FERREIRA</v>
          </cell>
          <cell r="E810">
            <v>4.24</v>
          </cell>
          <cell r="F810" t="str">
            <v>0</v>
          </cell>
          <cell r="G810">
            <v>42783</v>
          </cell>
          <cell r="H810" t="str">
            <v>FEV</v>
          </cell>
          <cell r="I810">
            <v>2017</v>
          </cell>
          <cell r="J810">
            <v>42783</v>
          </cell>
          <cell r="K810">
            <v>42783</v>
          </cell>
          <cell r="L810" t="str">
            <v>FEV</v>
          </cell>
          <cell r="M810">
            <v>2017</v>
          </cell>
          <cell r="N810" t="str">
            <v>-</v>
          </cell>
          <cell r="O810" t="str">
            <v>VISTORIA</v>
          </cell>
          <cell r="P810">
            <v>19</v>
          </cell>
          <cell r="Q810">
            <v>20</v>
          </cell>
          <cell r="R810" t="str">
            <v>Mariana</v>
          </cell>
          <cell r="S810" t="str">
            <v>REPROVADO</v>
          </cell>
          <cell r="T810">
            <v>42802</v>
          </cell>
          <cell r="U810" t="str">
            <v>MAR</v>
          </cell>
          <cell r="V810">
            <v>2017</v>
          </cell>
          <cell r="W810" t="str">
            <v>SÃO GONÇALO</v>
          </cell>
          <cell r="X810" t="str">
            <v>NT-BR 010 R-1</v>
          </cell>
          <cell r="Y810" t="str">
            <v>MICRO</v>
          </cell>
          <cell r="Z810" t="str">
            <v>NÃO</v>
          </cell>
          <cell r="AA810" t="str">
            <v>BT - 3Ø</v>
          </cell>
          <cell r="AB810" t="str">
            <v>Residencial</v>
          </cell>
          <cell r="AC810" t="str">
            <v>ORDEM SUSPENSA</v>
          </cell>
          <cell r="AD810" t="str">
            <v>-22.707137</v>
          </cell>
          <cell r="AE810" t="str">
            <v>-42.615868</v>
          </cell>
          <cell r="AF810" t="str">
            <v>NÃO</v>
          </cell>
          <cell r="AH810" t="str">
            <v>AUTO</v>
          </cell>
          <cell r="AK810" t="str">
            <v>-</v>
          </cell>
          <cell r="AL810" t="str">
            <v>-</v>
          </cell>
          <cell r="AM810" t="str">
            <v>Alba Energia e Automação</v>
          </cell>
          <cell r="AO810" t="str">
            <v>Canadian Solar - CS6P-265P</v>
          </cell>
          <cell r="AP810" t="str">
            <v>B&amp;B Power - SF5000TL</v>
          </cell>
          <cell r="AQ810">
            <v>1</v>
          </cell>
          <cell r="AS810" t="str">
            <v>-</v>
          </cell>
          <cell r="AT810" t="str">
            <v>ART + Diagrama/Projeto + Coordenadas Geográficas/PS</v>
          </cell>
          <cell r="AU810" t="str">
            <v>RBN02</v>
          </cell>
          <cell r="AV810" t="str">
            <v>SG40315</v>
          </cell>
          <cell r="AW810" t="str">
            <v>45</v>
          </cell>
          <cell r="AX810" t="str">
            <v>3# CA 1/0 AWG (CA 2 AWG)</v>
          </cell>
          <cell r="AY810">
            <v>0.33800000000000002</v>
          </cell>
          <cell r="BA810" t="str">
            <v>3# CA 2 AWG</v>
          </cell>
          <cell r="BB810">
            <v>15.888541222410259</v>
          </cell>
        </row>
        <row r="811">
          <cell r="B811" t="str">
            <v>A019336577</v>
          </cell>
          <cell r="C811">
            <v>2858492</v>
          </cell>
          <cell r="D811" t="str">
            <v>JULIO DA SILVA RAMOS</v>
          </cell>
          <cell r="E811">
            <v>2.65</v>
          </cell>
          <cell r="F811">
            <v>2.65</v>
          </cell>
          <cell r="G811">
            <v>42783</v>
          </cell>
          <cell r="H811" t="str">
            <v>FEV</v>
          </cell>
          <cell r="I811">
            <v>2017</v>
          </cell>
          <cell r="J811">
            <v>42783</v>
          </cell>
          <cell r="K811">
            <v>42783</v>
          </cell>
          <cell r="L811" t="str">
            <v>FEV</v>
          </cell>
          <cell r="M811">
            <v>2017</v>
          </cell>
          <cell r="N811" t="str">
            <v>-</v>
          </cell>
          <cell r="O811" t="str">
            <v>VISTORIA</v>
          </cell>
          <cell r="P811">
            <v>19</v>
          </cell>
          <cell r="Q811">
            <v>19</v>
          </cell>
          <cell r="R811" t="str">
            <v>Olney</v>
          </cell>
          <cell r="S811" t="str">
            <v>APROVADO</v>
          </cell>
          <cell r="T811">
            <v>42802</v>
          </cell>
          <cell r="U811" t="str">
            <v>MAR</v>
          </cell>
          <cell r="V811">
            <v>2017</v>
          </cell>
          <cell r="W811" t="str">
            <v>CAMPOS</v>
          </cell>
          <cell r="X811" t="str">
            <v>NT-BR 010 R-1</v>
          </cell>
          <cell r="Y811" t="str">
            <v>MICRO</v>
          </cell>
          <cell r="Z811" t="str">
            <v>NÃO</v>
          </cell>
          <cell r="AA811" t="str">
            <v>BT - 2Ø</v>
          </cell>
          <cell r="AB811" t="str">
            <v>Rural</v>
          </cell>
          <cell r="AC811" t="str">
            <v>ORDEM SUSPENSA</v>
          </cell>
          <cell r="AD811" t="str">
            <v>-21.358174</v>
          </cell>
          <cell r="AE811" t="str">
            <v>-41.146335</v>
          </cell>
          <cell r="AF811" t="str">
            <v>NÃO</v>
          </cell>
          <cell r="AG811" t="str">
            <v/>
          </cell>
          <cell r="AH811" t="str">
            <v>AUTO</v>
          </cell>
          <cell r="AK811" t="str">
            <v>-</v>
          </cell>
          <cell r="AL811" t="str">
            <v>-</v>
          </cell>
          <cell r="AM811" t="str">
            <v>Energia Pura</v>
          </cell>
          <cell r="AO811" t="str">
            <v>Canadian Solar - CS6P-265P</v>
          </cell>
          <cell r="AP811" t="str">
            <v>Fronius - Fronius Primo 3.0-1</v>
          </cell>
          <cell r="AQ811">
            <v>1</v>
          </cell>
          <cell r="AS811" t="str">
            <v>-</v>
          </cell>
          <cell r="AU811" t="str">
            <v>VAS02</v>
          </cell>
          <cell r="AV811" t="str">
            <v>CE50250</v>
          </cell>
          <cell r="AW811" t="str">
            <v>25</v>
          </cell>
          <cell r="AX811" t="str">
            <v>1# CA 2 AWG (CA 2 AWG)</v>
          </cell>
          <cell r="AY811">
            <v>0.317</v>
          </cell>
          <cell r="BA811" t="str">
            <v>3# CAA 4 AWG</v>
          </cell>
          <cell r="BB811">
            <v>194.14387195643494</v>
          </cell>
        </row>
        <row r="812">
          <cell r="B812" t="str">
            <v>A019336590</v>
          </cell>
          <cell r="C812">
            <v>4618563</v>
          </cell>
          <cell r="D812" t="str">
            <v>FABRICIO DA SILVA COSTA BARBOSA</v>
          </cell>
          <cell r="E812">
            <v>3</v>
          </cell>
          <cell r="F812">
            <v>3</v>
          </cell>
          <cell r="G812">
            <v>42783</v>
          </cell>
          <cell r="H812" t="str">
            <v>FEV</v>
          </cell>
          <cell r="I812">
            <v>2017</v>
          </cell>
          <cell r="J812">
            <v>42783</v>
          </cell>
          <cell r="K812">
            <v>42783</v>
          </cell>
          <cell r="L812" t="str">
            <v>FEV</v>
          </cell>
          <cell r="M812">
            <v>2017</v>
          </cell>
          <cell r="N812" t="str">
            <v>-</v>
          </cell>
          <cell r="O812" t="str">
            <v>VISTORIA</v>
          </cell>
          <cell r="P812">
            <v>19</v>
          </cell>
          <cell r="Q812">
            <v>19</v>
          </cell>
          <cell r="R812" t="str">
            <v>Olney</v>
          </cell>
          <cell r="S812" t="str">
            <v>APROVADO</v>
          </cell>
          <cell r="T812">
            <v>42802</v>
          </cell>
          <cell r="U812" t="str">
            <v>MAR</v>
          </cell>
          <cell r="V812">
            <v>2017</v>
          </cell>
          <cell r="W812" t="str">
            <v>SÃO GONÇALO</v>
          </cell>
          <cell r="X812" t="str">
            <v>NT-BR 010 R-1</v>
          </cell>
          <cell r="Y812" t="str">
            <v>MICRO</v>
          </cell>
          <cell r="Z812" t="str">
            <v>NÃO</v>
          </cell>
          <cell r="AA812" t="str">
            <v>BT - 3Ø</v>
          </cell>
          <cell r="AB812" t="str">
            <v>Residencial</v>
          </cell>
          <cell r="AC812" t="str">
            <v>ORDEM SUSPENSA</v>
          </cell>
          <cell r="AD812" t="str">
            <v>-22.724911</v>
          </cell>
          <cell r="AE812" t="str">
            <v>-42.855381</v>
          </cell>
          <cell r="AF812" t="str">
            <v>NÃO</v>
          </cell>
          <cell r="AG812" t="str">
            <v/>
          </cell>
          <cell r="AH812" t="str">
            <v>AUTO</v>
          </cell>
          <cell r="AK812" t="str">
            <v>-</v>
          </cell>
          <cell r="AL812" t="str">
            <v>-</v>
          </cell>
          <cell r="AM812" t="str">
            <v>Energia Pura</v>
          </cell>
          <cell r="AO812" t="str">
            <v>Canadian Solar - CS6P-265P</v>
          </cell>
          <cell r="AP812" t="str">
            <v>Fronius - Fronius Primo 3.0-1</v>
          </cell>
          <cell r="AQ812">
            <v>1</v>
          </cell>
          <cell r="AS812" t="str">
            <v>-</v>
          </cell>
          <cell r="AU812" t="str">
            <v>VDP05</v>
          </cell>
          <cell r="AV812" t="str">
            <v>SG58504</v>
          </cell>
          <cell r="AW812" t="str">
            <v>30</v>
          </cell>
          <cell r="AX812" t="str">
            <v>PR 1KV 3X50(50)MM²ALCPEXT</v>
          </cell>
          <cell r="AY812">
            <v>0.245</v>
          </cell>
          <cell r="BA812" t="str">
            <v>3# CA 2 AWG</v>
          </cell>
          <cell r="BB812">
            <v>96.172546794044919</v>
          </cell>
        </row>
        <row r="813">
          <cell r="B813" t="str">
            <v>A019342441</v>
          </cell>
          <cell r="C813">
            <v>284311</v>
          </cell>
          <cell r="D813" t="str">
            <v>ROBERTO F LEMOS</v>
          </cell>
          <cell r="E813">
            <v>5</v>
          </cell>
          <cell r="F813" t="str">
            <v>0</v>
          </cell>
          <cell r="G813">
            <v>42783</v>
          </cell>
          <cell r="H813" t="str">
            <v>FEV</v>
          </cell>
          <cell r="I813">
            <v>2017</v>
          </cell>
          <cell r="J813">
            <v>42786</v>
          </cell>
          <cell r="K813">
            <v>42786</v>
          </cell>
          <cell r="L813" t="str">
            <v>FEV</v>
          </cell>
          <cell r="M813">
            <v>2017</v>
          </cell>
          <cell r="N813" t="str">
            <v>-</v>
          </cell>
          <cell r="O813" t="str">
            <v>CONCLUÍDO</v>
          </cell>
          <cell r="P813">
            <v>18</v>
          </cell>
          <cell r="Q813">
            <v>20</v>
          </cell>
          <cell r="R813" t="str">
            <v>Olney</v>
          </cell>
          <cell r="S813" t="str">
            <v>REPROVADO</v>
          </cell>
          <cell r="T813">
            <v>42804</v>
          </cell>
          <cell r="U813" t="str">
            <v>MAR</v>
          </cell>
          <cell r="V813">
            <v>2017</v>
          </cell>
          <cell r="W813" t="str">
            <v>NITERÓI</v>
          </cell>
          <cell r="X813" t="str">
            <v>NT-BR 010 R-1</v>
          </cell>
          <cell r="Y813" t="str">
            <v>MICRO</v>
          </cell>
          <cell r="Z813" t="str">
            <v>NÃO</v>
          </cell>
          <cell r="AA813" t="str">
            <v>BT - 3Ø</v>
          </cell>
          <cell r="AB813" t="str">
            <v>Residencial</v>
          </cell>
          <cell r="AC813" t="str">
            <v>ORDEM FINALIZADA</v>
          </cell>
          <cell r="AD813" t="str">
            <v>-22.924083</v>
          </cell>
          <cell r="AE813" t="str">
            <v>-43.009361</v>
          </cell>
          <cell r="AF813" t="str">
            <v>NÃO</v>
          </cell>
          <cell r="AH813" t="str">
            <v>AUTO REM</v>
          </cell>
          <cell r="AI813" t="str">
            <v>284311 - 50% / 6664864 - 50%</v>
          </cell>
          <cell r="AJ813">
            <v>42830</v>
          </cell>
          <cell r="AK813" t="str">
            <v>ABR</v>
          </cell>
          <cell r="AL813">
            <v>2017</v>
          </cell>
          <cell r="AM813" t="str">
            <v>Ersol</v>
          </cell>
          <cell r="AO813" t="str">
            <v>Canadian Solar - CS6X-320P</v>
          </cell>
          <cell r="AP813" t="str">
            <v>Fronius - Fronius Primo 5.0-1</v>
          </cell>
          <cell r="AQ813">
            <v>1</v>
          </cell>
          <cell r="AS813">
            <v>47</v>
          </cell>
          <cell r="AT813" t="str">
            <v>ART</v>
          </cell>
          <cell r="AU813" t="str">
            <v>PIN08</v>
          </cell>
          <cell r="AV813" t="str">
            <v>NI32660</v>
          </cell>
          <cell r="AW813" t="str">
            <v>113</v>
          </cell>
          <cell r="AX813" t="str">
            <v>3# QUADRUPLEX 35 mm²</v>
          </cell>
          <cell r="AY813">
            <v>0.26600000000000001</v>
          </cell>
          <cell r="BA813" t="str">
            <v>3# CA 2 AWG</v>
          </cell>
          <cell r="BB813">
            <v>38.021727838272874</v>
          </cell>
        </row>
        <row r="814">
          <cell r="B814" t="str">
            <v>A019330986</v>
          </cell>
          <cell r="C814">
            <v>161042</v>
          </cell>
          <cell r="D814" t="str">
            <v>LUIZ VICTORIO MENNA DA COSTA</v>
          </cell>
          <cell r="E814">
            <v>2.08</v>
          </cell>
          <cell r="F814" t="str">
            <v>0</v>
          </cell>
          <cell r="G814">
            <v>42782</v>
          </cell>
          <cell r="H814" t="str">
            <v>FEV</v>
          </cell>
          <cell r="I814">
            <v>2017</v>
          </cell>
          <cell r="J814">
            <v>42787</v>
          </cell>
          <cell r="K814">
            <v>42787</v>
          </cell>
          <cell r="L814" t="str">
            <v>FEV</v>
          </cell>
          <cell r="M814">
            <v>2017</v>
          </cell>
          <cell r="N814" t="str">
            <v>-</v>
          </cell>
          <cell r="O814" t="str">
            <v>VISTORIA</v>
          </cell>
          <cell r="P814">
            <v>17</v>
          </cell>
          <cell r="Q814">
            <v>21</v>
          </cell>
          <cell r="R814" t="str">
            <v>Olney</v>
          </cell>
          <cell r="S814" t="str">
            <v>REPROVADO</v>
          </cell>
          <cell r="T814">
            <v>42804</v>
          </cell>
          <cell r="U814" t="str">
            <v>MAR</v>
          </cell>
          <cell r="V814">
            <v>2017</v>
          </cell>
          <cell r="W814" t="str">
            <v>CABO FRIO</v>
          </cell>
          <cell r="X814" t="str">
            <v>NT-BR 010 R-1</v>
          </cell>
          <cell r="Y814" t="str">
            <v>MICRO</v>
          </cell>
          <cell r="Z814" t="str">
            <v>NÃO</v>
          </cell>
          <cell r="AA814" t="str">
            <v>BT - 3Ø</v>
          </cell>
          <cell r="AB814" t="str">
            <v>Residencial</v>
          </cell>
          <cell r="AC814" t="str">
            <v>ORDEM SUSPENSA</v>
          </cell>
          <cell r="AD814" t="str">
            <v>-22.664675</v>
          </cell>
          <cell r="AE814" t="str">
            <v>-42.000661</v>
          </cell>
          <cell r="AF814" t="str">
            <v>NÃO</v>
          </cell>
          <cell r="AH814" t="str">
            <v>AUTO</v>
          </cell>
          <cell r="AK814" t="str">
            <v>-</v>
          </cell>
          <cell r="AL814" t="str">
            <v>-</v>
          </cell>
          <cell r="AM814" t="str">
            <v>RDS Energias Renováveis LTDA</v>
          </cell>
          <cell r="AO814" t="str">
            <v>Komaes - KM(P)250</v>
          </cell>
          <cell r="AP814" t="str">
            <v>Fronius - Fronius Galvo 2.5-1</v>
          </cell>
          <cell r="AQ814">
            <v>1</v>
          </cell>
          <cell r="AS814" t="str">
            <v>-</v>
          </cell>
          <cell r="AT814" t="str">
            <v>ART + Diagrama/Projeto + Representante Legal + Coordenadas Geográficas/PS</v>
          </cell>
          <cell r="AU814" t="str">
            <v>TAM04</v>
          </cell>
          <cell r="AV814" t="str">
            <v>CF49137</v>
          </cell>
          <cell r="AW814" t="str">
            <v>75</v>
          </cell>
          <cell r="AX814" t="str">
            <v>3# PR 1kV 3x95(70)mm²AL</v>
          </cell>
          <cell r="AY814">
            <v>0.66600000000000004</v>
          </cell>
          <cell r="BA814" t="str">
            <v>2# CA 4 AWG</v>
          </cell>
          <cell r="BB814">
            <v>126.91903740087615</v>
          </cell>
        </row>
        <row r="815">
          <cell r="B815" t="str">
            <v>A019358397</v>
          </cell>
          <cell r="C815">
            <v>3649689</v>
          </cell>
          <cell r="D815" t="str">
            <v>JORGE DO COUTO FERREIRA</v>
          </cell>
          <cell r="E815">
            <v>1</v>
          </cell>
          <cell r="F815">
            <v>1</v>
          </cell>
          <cell r="G815">
            <v>42787</v>
          </cell>
          <cell r="H815" t="str">
            <v>FEV</v>
          </cell>
          <cell r="I815">
            <v>2017</v>
          </cell>
          <cell r="J815">
            <v>42787</v>
          </cell>
          <cell r="K815">
            <v>42787</v>
          </cell>
          <cell r="L815" t="str">
            <v>FEV</v>
          </cell>
          <cell r="M815">
            <v>2017</v>
          </cell>
          <cell r="N815" t="str">
            <v>-</v>
          </cell>
          <cell r="O815" t="str">
            <v>CONCLUÍDO</v>
          </cell>
          <cell r="P815">
            <v>17</v>
          </cell>
          <cell r="Q815">
            <v>17</v>
          </cell>
          <cell r="R815" t="str">
            <v>Mariana</v>
          </cell>
          <cell r="S815" t="str">
            <v>APROVADO</v>
          </cell>
          <cell r="T815">
            <v>42804</v>
          </cell>
          <cell r="U815" t="str">
            <v>MAR</v>
          </cell>
          <cell r="V815">
            <v>2017</v>
          </cell>
          <cell r="W815" t="str">
            <v>CABO FRIO</v>
          </cell>
          <cell r="X815" t="str">
            <v>NT-BR 010 R-1</v>
          </cell>
          <cell r="Y815" t="str">
            <v>MICRO</v>
          </cell>
          <cell r="Z815" t="str">
            <v>NÃO</v>
          </cell>
          <cell r="AA815" t="str">
            <v>BT - 2Ø</v>
          </cell>
          <cell r="AB815" t="str">
            <v>Residencial</v>
          </cell>
          <cell r="AC815" t="str">
            <v>ORDEM FINALIZADA</v>
          </cell>
          <cell r="AD815" t="str">
            <v>-22.870647</v>
          </cell>
          <cell r="AE815" t="str">
            <v>-42.263208</v>
          </cell>
          <cell r="AF815" t="str">
            <v>SIM</v>
          </cell>
          <cell r="AG815">
            <v>42812</v>
          </cell>
          <cell r="AH815" t="str">
            <v>AUTO</v>
          </cell>
          <cell r="AJ815">
            <v>42814</v>
          </cell>
          <cell r="AK815" t="str">
            <v>MAR</v>
          </cell>
          <cell r="AL815">
            <v>2017</v>
          </cell>
          <cell r="AM815" t="str">
            <v>Krasner Technologies</v>
          </cell>
          <cell r="AO815" t="str">
            <v>Canadian Solar - CS6P-260P</v>
          </cell>
          <cell r="AP815" t="str">
            <v>Ecosolys - Ecos-1000</v>
          </cell>
          <cell r="AQ815">
            <v>1</v>
          </cell>
          <cell r="AS815">
            <v>27</v>
          </cell>
          <cell r="AU815" t="str">
            <v>EAR06</v>
          </cell>
          <cell r="AV815" t="str">
            <v>AR40283</v>
          </cell>
          <cell r="AW815" t="str">
            <v>45</v>
          </cell>
          <cell r="AX815" t="str">
            <v>3# CU 35 mm² (CU 16-1 FIO)</v>
          </cell>
          <cell r="AY815">
            <v>0.46510000000000001</v>
          </cell>
          <cell r="BA815" t="str">
            <v>3# CA 2 AWG</v>
          </cell>
          <cell r="BB815">
            <v>92.604034919646793</v>
          </cell>
        </row>
        <row r="816">
          <cell r="B816" t="str">
            <v>A019103942</v>
          </cell>
          <cell r="C816">
            <v>107166</v>
          </cell>
          <cell r="D816" t="str">
            <v>LUCIA DA MATTA CALVERT</v>
          </cell>
          <cell r="E816">
            <v>2.65</v>
          </cell>
          <cell r="F816">
            <v>2.65</v>
          </cell>
          <cell r="G816">
            <v>42754</v>
          </cell>
          <cell r="H816" t="str">
            <v>JAN</v>
          </cell>
          <cell r="I816">
            <v>2017</v>
          </cell>
          <cell r="J816">
            <v>42788</v>
          </cell>
          <cell r="K816">
            <v>42788</v>
          </cell>
          <cell r="L816" t="str">
            <v>FEV</v>
          </cell>
          <cell r="M816">
            <v>2017</v>
          </cell>
          <cell r="N816" t="str">
            <v>-</v>
          </cell>
          <cell r="O816" t="str">
            <v>CONCLUÍDO</v>
          </cell>
          <cell r="P816">
            <v>1</v>
          </cell>
          <cell r="Q816">
            <v>23</v>
          </cell>
          <cell r="R816" t="str">
            <v>Olney</v>
          </cell>
          <cell r="S816" t="str">
            <v>APROVADO</v>
          </cell>
          <cell r="T816">
            <v>42789</v>
          </cell>
          <cell r="U816" t="str">
            <v>FEV</v>
          </cell>
          <cell r="V816">
            <v>2017</v>
          </cell>
          <cell r="W816" t="str">
            <v>NITERÓI</v>
          </cell>
          <cell r="X816" t="str">
            <v>NT-BR 010 R-1</v>
          </cell>
          <cell r="Y816" t="str">
            <v>MICRO</v>
          </cell>
          <cell r="Z816" t="str">
            <v>NÃO</v>
          </cell>
          <cell r="AA816" t="str">
            <v>BT - 3Ø</v>
          </cell>
          <cell r="AB816" t="str">
            <v>Residencial</v>
          </cell>
          <cell r="AC816" t="str">
            <v>ORDEM FINALIZADA</v>
          </cell>
          <cell r="AD816" t="str">
            <v>-22.952942</v>
          </cell>
          <cell r="AE816" t="str">
            <v>-43.084158</v>
          </cell>
          <cell r="AF816" t="str">
            <v>SIM</v>
          </cell>
          <cell r="AG816">
            <v>42810</v>
          </cell>
          <cell r="AH816" t="str">
            <v>AUTO</v>
          </cell>
          <cell r="AJ816">
            <v>42811</v>
          </cell>
          <cell r="AK816" t="str">
            <v>MAR</v>
          </cell>
          <cell r="AL816">
            <v>2017</v>
          </cell>
          <cell r="AM816" t="str">
            <v>Joseph Henri B S Alexandre</v>
          </cell>
          <cell r="AO816" t="str">
            <v>Canadian Solar - CS6P-265P</v>
          </cell>
          <cell r="AP816" t="str">
            <v>Fronius - Fronius Galvo 3.0-1</v>
          </cell>
          <cell r="AQ816">
            <v>2</v>
          </cell>
          <cell r="AS816">
            <v>57</v>
          </cell>
          <cell r="AU816" t="str">
            <v>PIN02</v>
          </cell>
          <cell r="AV816" t="str">
            <v>NI34159</v>
          </cell>
          <cell r="AW816">
            <v>75</v>
          </cell>
          <cell r="AX816" t="str">
            <v>3# CU 16-1 FIO (CU 35 mm²)</v>
          </cell>
          <cell r="AY816">
            <v>0.52210000000000001</v>
          </cell>
          <cell r="BA816" t="str">
            <v>3# CA 2 AWG</v>
          </cell>
          <cell r="BB816">
            <v>2.6</v>
          </cell>
        </row>
        <row r="817">
          <cell r="B817" t="str">
            <v>A019209897</v>
          </cell>
          <cell r="C817">
            <v>6636755</v>
          </cell>
          <cell r="D817" t="str">
            <v>SEBASTIAO AUGUSTO DE OLIVEIRA</v>
          </cell>
          <cell r="E817">
            <v>2</v>
          </cell>
          <cell r="F817">
            <v>2</v>
          </cell>
          <cell r="G817">
            <v>42767</v>
          </cell>
          <cell r="H817" t="str">
            <v>FEV</v>
          </cell>
          <cell r="I817">
            <v>2017</v>
          </cell>
          <cell r="J817">
            <v>42789</v>
          </cell>
          <cell r="K817">
            <v>42789</v>
          </cell>
          <cell r="L817" t="str">
            <v>FEV</v>
          </cell>
          <cell r="M817">
            <v>2017</v>
          </cell>
          <cell r="N817" t="str">
            <v>-</v>
          </cell>
          <cell r="O817" t="str">
            <v>VISTORIA</v>
          </cell>
          <cell r="P817">
            <v>8</v>
          </cell>
          <cell r="Q817">
            <v>23</v>
          </cell>
          <cell r="R817" t="str">
            <v>Olney</v>
          </cell>
          <cell r="S817" t="str">
            <v>APROVADO</v>
          </cell>
          <cell r="T817">
            <v>42797</v>
          </cell>
          <cell r="U817" t="str">
            <v>MAR</v>
          </cell>
          <cell r="V817">
            <v>2017</v>
          </cell>
          <cell r="W817" t="str">
            <v>MAGÉ</v>
          </cell>
          <cell r="X817" t="str">
            <v>NT-BR 010 R-1</v>
          </cell>
          <cell r="Y817" t="str">
            <v>MICRO</v>
          </cell>
          <cell r="Z817" t="str">
            <v>NÃO</v>
          </cell>
          <cell r="AA817" t="str">
            <v>BT - 2Ø</v>
          </cell>
          <cell r="AB817" t="str">
            <v>Residencial</v>
          </cell>
          <cell r="AC817" t="str">
            <v>ORDEM SUSPENSA</v>
          </cell>
          <cell r="AD817" t="str">
            <v>-22.605917</v>
          </cell>
          <cell r="AE817" t="str">
            <v>-43.178194</v>
          </cell>
          <cell r="AF817" t="str">
            <v>NÃO</v>
          </cell>
          <cell r="AG817" t="str">
            <v/>
          </cell>
          <cell r="AH817" t="str">
            <v>AUTO</v>
          </cell>
          <cell r="AK817" t="str">
            <v>-</v>
          </cell>
          <cell r="AL817" t="str">
            <v>-</v>
          </cell>
          <cell r="AM817" t="str">
            <v>CNE Centro de Novas Energias</v>
          </cell>
          <cell r="AO817" t="str">
            <v>CNE - CNE-260P</v>
          </cell>
          <cell r="AP817" t="str">
            <v>ABB - UNO 2.0-TL-OUTD-S</v>
          </cell>
          <cell r="AQ817">
            <v>2</v>
          </cell>
          <cell r="AS817" t="str">
            <v>-</v>
          </cell>
          <cell r="AU817" t="str">
            <v>PAR06</v>
          </cell>
          <cell r="AV817" t="str">
            <v>MG86049</v>
          </cell>
          <cell r="AW817">
            <v>113</v>
          </cell>
          <cell r="AX817" t="str">
            <v>3# PR 1kV 3x150(70)mm²AL</v>
          </cell>
          <cell r="AY817">
            <v>0.23710000000000001</v>
          </cell>
          <cell r="BA817" t="str">
            <v>3# CA 2 AWG</v>
          </cell>
          <cell r="BB817">
            <v>19.041519096555852</v>
          </cell>
        </row>
        <row r="818">
          <cell r="B818" t="str">
            <v>A019228462</v>
          </cell>
          <cell r="C818">
            <v>2731204</v>
          </cell>
          <cell r="D818" t="str">
            <v>JOSE WILSON VIANNA</v>
          </cell>
          <cell r="E818">
            <v>3.12</v>
          </cell>
          <cell r="F818">
            <v>3.12</v>
          </cell>
          <cell r="G818">
            <v>42769</v>
          </cell>
          <cell r="H818" t="str">
            <v>FEV</v>
          </cell>
          <cell r="I818">
            <v>2017</v>
          </cell>
          <cell r="J818">
            <v>42789</v>
          </cell>
          <cell r="K818">
            <v>42789</v>
          </cell>
          <cell r="L818" t="str">
            <v>FEV</v>
          </cell>
          <cell r="M818">
            <v>2017</v>
          </cell>
          <cell r="N818" t="str">
            <v>-</v>
          </cell>
          <cell r="O818" t="str">
            <v>CONCLUÍDO</v>
          </cell>
          <cell r="P818">
            <v>8</v>
          </cell>
          <cell r="Q818">
            <v>22</v>
          </cell>
          <cell r="R818" t="str">
            <v>Olney</v>
          </cell>
          <cell r="S818" t="str">
            <v>APROVADO</v>
          </cell>
          <cell r="T818">
            <v>42797</v>
          </cell>
          <cell r="U818" t="str">
            <v>MAR</v>
          </cell>
          <cell r="V818">
            <v>2017</v>
          </cell>
          <cell r="W818" t="str">
            <v>PETRÓPOLIS</v>
          </cell>
          <cell r="X818" t="str">
            <v>NT-BR 010 R-1</v>
          </cell>
          <cell r="Y818" t="str">
            <v>MICRO</v>
          </cell>
          <cell r="Z818" t="str">
            <v>NÃO</v>
          </cell>
          <cell r="AA818" t="str">
            <v>BT - 3Ø</v>
          </cell>
          <cell r="AB818" t="str">
            <v>Residencial</v>
          </cell>
          <cell r="AC818" t="str">
            <v>ORDEM FINALIZADA</v>
          </cell>
          <cell r="AD818" t="str">
            <v>-22.420693</v>
          </cell>
          <cell r="AE818" t="str">
            <v>-43.175194</v>
          </cell>
          <cell r="AF818" t="str">
            <v>SIM</v>
          </cell>
          <cell r="AG818">
            <v>42814</v>
          </cell>
          <cell r="AH818" t="str">
            <v>AUTO</v>
          </cell>
          <cell r="AJ818">
            <v>42815</v>
          </cell>
          <cell r="AK818" t="str">
            <v>MAR</v>
          </cell>
          <cell r="AL818">
            <v>2017</v>
          </cell>
          <cell r="AM818" t="str">
            <v>CNE Centro de Novas Energias</v>
          </cell>
          <cell r="AO818" t="str">
            <v>ENERPRO - HR-260P-18/Bb</v>
          </cell>
          <cell r="AP818" t="str">
            <v>ABB - PVI-5000-TL-OUTD</v>
          </cell>
          <cell r="AQ818">
            <v>2</v>
          </cell>
          <cell r="AS818">
            <v>46</v>
          </cell>
          <cell r="AU818" t="str">
            <v>RDC02</v>
          </cell>
          <cell r="AV818" t="str">
            <v>P870272</v>
          </cell>
          <cell r="AW818">
            <v>30</v>
          </cell>
          <cell r="AX818" t="str">
            <v>3# PR 1kV 3x95(50)mm²AL</v>
          </cell>
          <cell r="AY818">
            <v>5.7099999999999998E-2</v>
          </cell>
          <cell r="BA818" t="str">
            <v>3# CA 1/0 AWG (CA 2 AWG)</v>
          </cell>
          <cell r="BB818">
            <v>24.69</v>
          </cell>
        </row>
        <row r="819">
          <cell r="B819" t="str">
            <v>A019241869</v>
          </cell>
          <cell r="C819">
            <v>3648465</v>
          </cell>
          <cell r="D819" t="str">
            <v>ANALIA MARIA FERREIRA FREITAS</v>
          </cell>
          <cell r="E819">
            <v>3.84</v>
          </cell>
          <cell r="F819">
            <v>3.84</v>
          </cell>
          <cell r="G819">
            <v>42772</v>
          </cell>
          <cell r="H819" t="str">
            <v>FEV</v>
          </cell>
          <cell r="I819">
            <v>2017</v>
          </cell>
          <cell r="J819">
            <v>42789</v>
          </cell>
          <cell r="K819">
            <v>42789</v>
          </cell>
          <cell r="L819" t="str">
            <v>FEV</v>
          </cell>
          <cell r="M819">
            <v>2017</v>
          </cell>
          <cell r="N819" t="str">
            <v>-</v>
          </cell>
          <cell r="O819" t="str">
            <v>CONCLUÍDO</v>
          </cell>
          <cell r="P819">
            <v>1</v>
          </cell>
          <cell r="Q819">
            <v>15</v>
          </cell>
          <cell r="R819" t="str">
            <v>Olney</v>
          </cell>
          <cell r="S819" t="str">
            <v>APROVADO</v>
          </cell>
          <cell r="T819">
            <v>42790</v>
          </cell>
          <cell r="U819" t="str">
            <v>FEV</v>
          </cell>
          <cell r="V819">
            <v>2017</v>
          </cell>
          <cell r="W819" t="str">
            <v>PÁDUA</v>
          </cell>
          <cell r="X819" t="str">
            <v>NT-BR 010 R-1</v>
          </cell>
          <cell r="Y819" t="str">
            <v>MICRO</v>
          </cell>
          <cell r="Z819" t="str">
            <v>NÃO</v>
          </cell>
          <cell r="AA819" t="str">
            <v>BT - 2Ø</v>
          </cell>
          <cell r="AB819" t="str">
            <v>Residencial</v>
          </cell>
          <cell r="AC819" t="str">
            <v>ORDEM FINALIZADA</v>
          </cell>
          <cell r="AD819" t="str">
            <v>-21.532796</v>
          </cell>
          <cell r="AE819" t="str">
            <v xml:space="preserve">-42.181767 </v>
          </cell>
          <cell r="AF819" t="str">
            <v>SIM</v>
          </cell>
          <cell r="AG819">
            <v>42822</v>
          </cell>
          <cell r="AH819" t="str">
            <v>AUTO</v>
          </cell>
          <cell r="AJ819">
            <v>42823</v>
          </cell>
          <cell r="AK819" t="str">
            <v>MAR</v>
          </cell>
          <cell r="AL819">
            <v>2017</v>
          </cell>
          <cell r="AM819" t="str">
            <v>Lumus</v>
          </cell>
          <cell r="AQ819">
            <v>2</v>
          </cell>
          <cell r="AS819">
            <v>51</v>
          </cell>
          <cell r="AU819" t="str">
            <v>SAP01</v>
          </cell>
          <cell r="AV819" t="str">
            <v>PD50338</v>
          </cell>
          <cell r="AW819" t="str">
            <v>75</v>
          </cell>
          <cell r="AX819" t="str">
            <v>2# CA 2 AWG (CA 2 AWG)</v>
          </cell>
          <cell r="AY819">
            <v>0.67810000000000004</v>
          </cell>
          <cell r="BA819" t="str">
            <v>3# CA 336,4 MCM</v>
          </cell>
          <cell r="BB819">
            <v>21.138650468998417</v>
          </cell>
        </row>
        <row r="820">
          <cell r="B820" t="str">
            <v>A019269324</v>
          </cell>
          <cell r="C820">
            <v>4692605</v>
          </cell>
          <cell r="D820" t="str">
            <v>CLEONICE TEIXEIRA DA SILVA</v>
          </cell>
          <cell r="E820">
            <v>3</v>
          </cell>
          <cell r="F820">
            <v>3</v>
          </cell>
          <cell r="G820">
            <v>42774</v>
          </cell>
          <cell r="H820" t="str">
            <v>FEV</v>
          </cell>
          <cell r="I820">
            <v>2017</v>
          </cell>
          <cell r="J820">
            <v>42789</v>
          </cell>
          <cell r="K820">
            <v>42789</v>
          </cell>
          <cell r="L820" t="str">
            <v>FEV</v>
          </cell>
          <cell r="M820">
            <v>2017</v>
          </cell>
          <cell r="N820" t="str">
            <v>-</v>
          </cell>
          <cell r="O820" t="str">
            <v>CONCLUÍDO</v>
          </cell>
          <cell r="P820">
            <v>1</v>
          </cell>
          <cell r="Q820">
            <v>13</v>
          </cell>
          <cell r="R820" t="str">
            <v>Olney</v>
          </cell>
          <cell r="S820" t="str">
            <v>APROVADO</v>
          </cell>
          <cell r="T820">
            <v>42790</v>
          </cell>
          <cell r="U820" t="str">
            <v>FEV</v>
          </cell>
          <cell r="V820">
            <v>2017</v>
          </cell>
          <cell r="W820" t="str">
            <v>MAGÉ</v>
          </cell>
          <cell r="X820" t="str">
            <v>NT-BR 010 R-1</v>
          </cell>
          <cell r="Y820" t="str">
            <v>MICRO</v>
          </cell>
          <cell r="Z820" t="str">
            <v>NÃO</v>
          </cell>
          <cell r="AA820" t="str">
            <v>BT - 3Ø</v>
          </cell>
          <cell r="AB820" t="str">
            <v>Residencial</v>
          </cell>
          <cell r="AC820" t="str">
            <v>ORDEM FINALIZADA</v>
          </cell>
          <cell r="AD820" t="str">
            <v>-22.678726</v>
          </cell>
          <cell r="AE820" t="str">
            <v>-43.244880</v>
          </cell>
          <cell r="AF820" t="str">
            <v>SIM</v>
          </cell>
          <cell r="AG820">
            <v>42822</v>
          </cell>
          <cell r="AH820" t="str">
            <v>AUTO</v>
          </cell>
          <cell r="AJ820">
            <v>42823</v>
          </cell>
          <cell r="AK820" t="str">
            <v>MAR</v>
          </cell>
          <cell r="AL820">
            <v>2017</v>
          </cell>
          <cell r="AM820" t="str">
            <v>BlueSol</v>
          </cell>
          <cell r="AO820" t="str">
            <v>Sun Edison - SE-P265NPB-A4</v>
          </cell>
          <cell r="AP820" t="str">
            <v>Fronius - Fronius Primo 3.0-1</v>
          </cell>
          <cell r="AQ820">
            <v>2</v>
          </cell>
          <cell r="AS820">
            <v>49</v>
          </cell>
          <cell r="AU820" t="str">
            <v>CEL08</v>
          </cell>
          <cell r="AV820" t="str">
            <v>MG87347</v>
          </cell>
          <cell r="AW820" t="str">
            <v>75</v>
          </cell>
          <cell r="AX820" t="str">
            <v>3# PR 1kV 3x95(50)mm²AL</v>
          </cell>
          <cell r="AY820">
            <v>0.11409999999999999</v>
          </cell>
          <cell r="BA820" t="str">
            <v>3# CA 2 AWG</v>
          </cell>
          <cell r="BB820">
            <v>48.235503896400793</v>
          </cell>
        </row>
        <row r="821">
          <cell r="B821" t="str">
            <v>A019382036</v>
          </cell>
          <cell r="C821">
            <v>1099073</v>
          </cell>
          <cell r="D821" t="str">
            <v>MARCIO RENATO M ROCHA</v>
          </cell>
          <cell r="E821">
            <v>5</v>
          </cell>
          <cell r="F821" t="str">
            <v>0</v>
          </cell>
          <cell r="G821">
            <v>42789</v>
          </cell>
          <cell r="H821" t="str">
            <v>FEV</v>
          </cell>
          <cell r="I821">
            <v>2017</v>
          </cell>
          <cell r="J821">
            <v>42789</v>
          </cell>
          <cell r="K821">
            <v>42789</v>
          </cell>
          <cell r="L821" t="str">
            <v>FEV</v>
          </cell>
          <cell r="M821">
            <v>2017</v>
          </cell>
          <cell r="N821" t="str">
            <v>-</v>
          </cell>
          <cell r="O821" t="str">
            <v>VISTORIA</v>
          </cell>
          <cell r="P821">
            <v>15</v>
          </cell>
          <cell r="Q821">
            <v>22</v>
          </cell>
          <cell r="R821" t="str">
            <v>Mariana</v>
          </cell>
          <cell r="S821" t="str">
            <v>REPROVADO</v>
          </cell>
          <cell r="T821">
            <v>42804</v>
          </cell>
          <cell r="U821" t="str">
            <v>MAR</v>
          </cell>
          <cell r="V821">
            <v>2017</v>
          </cell>
          <cell r="W821" t="str">
            <v>CAMPOS</v>
          </cell>
          <cell r="X821" t="str">
            <v>NT-BR 010 R-1</v>
          </cell>
          <cell r="Y821" t="str">
            <v>MICRO</v>
          </cell>
          <cell r="Z821" t="str">
            <v>NÃO</v>
          </cell>
          <cell r="AA821" t="str">
            <v>BT - 2Ø</v>
          </cell>
          <cell r="AB821" t="str">
            <v>Residencial</v>
          </cell>
          <cell r="AC821" t="str">
            <v>ORDEM APTA A DESIGNAR</v>
          </cell>
          <cell r="AD821" t="str">
            <v>-21.764456</v>
          </cell>
          <cell r="AE821" t="str">
            <v>-41.298942</v>
          </cell>
          <cell r="AF821" t="str">
            <v>NÃO</v>
          </cell>
          <cell r="AH821" t="str">
            <v>AUTO</v>
          </cell>
          <cell r="AK821" t="str">
            <v>-</v>
          </cell>
          <cell r="AL821" t="str">
            <v>-</v>
          </cell>
          <cell r="AM821" t="str">
            <v>Ebes</v>
          </cell>
          <cell r="AO821" t="str">
            <v>Jinko Solar - JKM265P-60</v>
          </cell>
          <cell r="AP821" t="str">
            <v>Fronius - Fronius Primo 5.0-1</v>
          </cell>
          <cell r="AQ821">
            <v>1</v>
          </cell>
          <cell r="AS821" t="str">
            <v>-</v>
          </cell>
          <cell r="AT821" t="str">
            <v>Diagrama/Projeto + Representante Legal</v>
          </cell>
          <cell r="AU821" t="str">
            <v>DIC02</v>
          </cell>
          <cell r="AV821" t="str">
            <v>CP30168</v>
          </cell>
          <cell r="AW821" t="str">
            <v>75</v>
          </cell>
          <cell r="AX821" t="str">
            <v>3# CA 2 AWG (CA 2 AWG)</v>
          </cell>
          <cell r="AY821">
            <v>0.39710000000000001</v>
          </cell>
          <cell r="BA821" t="str">
            <v>3# CA 2 AWG</v>
          </cell>
          <cell r="BB821">
            <v>34.26792977337162</v>
          </cell>
        </row>
        <row r="822">
          <cell r="B822" t="str">
            <v>A018757009</v>
          </cell>
          <cell r="C822">
            <v>5814832</v>
          </cell>
          <cell r="D822" t="str">
            <v>VANESSA ALMEIDA DA SILVA</v>
          </cell>
          <cell r="E822">
            <v>5</v>
          </cell>
          <cell r="F822">
            <v>5</v>
          </cell>
          <cell r="G822">
            <v>42712</v>
          </cell>
          <cell r="H822" t="str">
            <v>DEZ</v>
          </cell>
          <cell r="I822">
            <v>2016</v>
          </cell>
          <cell r="J822">
            <v>42796</v>
          </cell>
          <cell r="K822">
            <v>42796</v>
          </cell>
          <cell r="L822" t="str">
            <v>MAR</v>
          </cell>
          <cell r="M822">
            <v>2017</v>
          </cell>
          <cell r="N822" t="str">
            <v>-</v>
          </cell>
          <cell r="O822" t="str">
            <v>CONCLUÍDO</v>
          </cell>
          <cell r="P822">
            <v>1</v>
          </cell>
          <cell r="Q822">
            <v>15</v>
          </cell>
          <cell r="R822" t="str">
            <v>Olney</v>
          </cell>
          <cell r="S822" t="str">
            <v>APROVADO</v>
          </cell>
          <cell r="T822">
            <v>42797</v>
          </cell>
          <cell r="U822" t="str">
            <v>MAR</v>
          </cell>
          <cell r="V822">
            <v>2017</v>
          </cell>
          <cell r="W822" t="str">
            <v>NITERÓI</v>
          </cell>
          <cell r="X822" t="str">
            <v>NT-BR 010 R-1</v>
          </cell>
          <cell r="Y822" t="str">
            <v>MICRO</v>
          </cell>
          <cell r="Z822" t="str">
            <v>NÃO</v>
          </cell>
          <cell r="AA822" t="str">
            <v>BT - 3Ø</v>
          </cell>
          <cell r="AB822" t="str">
            <v>Residencial</v>
          </cell>
          <cell r="AC822" t="str">
            <v>ORDEM FINALIZADA</v>
          </cell>
          <cell r="AD822" t="str">
            <v>-22.930400</v>
          </cell>
          <cell r="AE822" t="str">
            <v>-42.885225</v>
          </cell>
          <cell r="AF822" t="str">
            <v>SIM</v>
          </cell>
          <cell r="AG822">
            <v>42808</v>
          </cell>
          <cell r="AH822" t="str">
            <v>AUTO REM</v>
          </cell>
          <cell r="AI822" t="str">
            <v>6703833 - 100%</v>
          </cell>
          <cell r="AJ822">
            <v>42814</v>
          </cell>
          <cell r="AK822" t="str">
            <v>MAR</v>
          </cell>
          <cell r="AL822">
            <v>2017</v>
          </cell>
          <cell r="AM822" t="str">
            <v>Ynovar</v>
          </cell>
          <cell r="AO822" t="str">
            <v>Canadian Solar - CS6PX-315P</v>
          </cell>
          <cell r="AP822" t="str">
            <v>Fronius - Fronius Primo 5.0-1</v>
          </cell>
          <cell r="AQ822">
            <v>2</v>
          </cell>
          <cell r="AS822">
            <v>102</v>
          </cell>
          <cell r="AU822" t="str">
            <v>INO04</v>
          </cell>
          <cell r="AV822" t="str">
            <v>NI17580</v>
          </cell>
          <cell r="AW822">
            <v>45</v>
          </cell>
          <cell r="AX822" t="str">
            <v>3# PR 1KV 3X50(50)MM²ALCPEXT</v>
          </cell>
          <cell r="AY822">
            <v>0.2</v>
          </cell>
          <cell r="BA822" t="str">
            <v>3# CA 2 AWG</v>
          </cell>
          <cell r="BB822">
            <v>17.829999999999998</v>
          </cell>
        </row>
        <row r="823">
          <cell r="B823" t="str">
            <v>A019389010</v>
          </cell>
          <cell r="C823">
            <v>6657775</v>
          </cell>
          <cell r="D823" t="str">
            <v>ANTONIO SERGIO BARRETO DA SILVA</v>
          </cell>
          <cell r="E823">
            <v>8.1999999999999993</v>
          </cell>
          <cell r="F823" t="str">
            <v>0</v>
          </cell>
          <cell r="G823">
            <v>42790</v>
          </cell>
          <cell r="H823" t="str">
            <v>FEV</v>
          </cell>
          <cell r="I823">
            <v>2017</v>
          </cell>
          <cell r="J823">
            <v>42796</v>
          </cell>
          <cell r="K823">
            <v>42796</v>
          </cell>
          <cell r="L823" t="str">
            <v>MAR</v>
          </cell>
          <cell r="M823">
            <v>2017</v>
          </cell>
          <cell r="N823" t="str">
            <v>-</v>
          </cell>
          <cell r="O823" t="str">
            <v>VISTORIA</v>
          </cell>
          <cell r="P823">
            <v>13</v>
          </cell>
          <cell r="Q823">
            <v>49</v>
          </cell>
          <cell r="R823" t="str">
            <v>Olney</v>
          </cell>
          <cell r="S823" t="str">
            <v>REPROVADO</v>
          </cell>
          <cell r="T823">
            <v>42809</v>
          </cell>
          <cell r="U823" t="str">
            <v>MAR</v>
          </cell>
          <cell r="V823">
            <v>2017</v>
          </cell>
          <cell r="W823" t="str">
            <v>CAMPOS</v>
          </cell>
          <cell r="X823" t="str">
            <v>NT-BR 010 R-1</v>
          </cell>
          <cell r="Y823" t="str">
            <v>MICRO</v>
          </cell>
          <cell r="Z823" t="str">
            <v>NÃO</v>
          </cell>
          <cell r="AA823" t="str">
            <v>BT - 2Ø</v>
          </cell>
          <cell r="AB823" t="str">
            <v>Residencial</v>
          </cell>
          <cell r="AC823" t="str">
            <v>ORDEM EM EXECUÇÃO</v>
          </cell>
          <cell r="AD823" t="str">
            <v>-21.736464</v>
          </cell>
          <cell r="AE823" t="str">
            <v>-41.351598</v>
          </cell>
          <cell r="AF823" t="str">
            <v>NÃO</v>
          </cell>
          <cell r="AH823" t="str">
            <v>AUTO</v>
          </cell>
          <cell r="AK823" t="str">
            <v>-</v>
          </cell>
          <cell r="AL823" t="str">
            <v>-</v>
          </cell>
          <cell r="AM823" t="str">
            <v>Eletri Campos</v>
          </cell>
          <cell r="AO823" t="str">
            <v>Canadian Solar - CS6P-265P</v>
          </cell>
          <cell r="AP823" t="str">
            <v>Fronius - Fronius Primo 8.2-1</v>
          </cell>
          <cell r="AQ823">
            <v>1</v>
          </cell>
          <cell r="AS823" t="str">
            <v>-</v>
          </cell>
          <cell r="AT823" t="str">
            <v>ART + Coordenadas Geográficas/PS + Outros</v>
          </cell>
          <cell r="AU823" t="str">
            <v>MOB04</v>
          </cell>
          <cell r="AV823" t="str">
            <v>C353361</v>
          </cell>
          <cell r="AW823" t="str">
            <v>75</v>
          </cell>
          <cell r="AX823" t="str">
            <v>3# PR 1kV 3x95(70)mm²AL</v>
          </cell>
          <cell r="AY823">
            <v>0.38600000000000001</v>
          </cell>
          <cell r="BA823" t="str">
            <v>3# CA 336,4 MCM (CA 1/0 AWG)</v>
          </cell>
          <cell r="BB823">
            <v>19.874698185672543</v>
          </cell>
        </row>
        <row r="824">
          <cell r="B824" t="str">
            <v>A018802673</v>
          </cell>
          <cell r="C824">
            <v>3605032</v>
          </cell>
          <cell r="D824" t="str">
            <v>CARLOS ROBERTO DE OLIVEIRA NASCIMENTO JU</v>
          </cell>
          <cell r="E824">
            <v>5</v>
          </cell>
          <cell r="F824" t="str">
            <v>0</v>
          </cell>
          <cell r="G824">
            <v>42718</v>
          </cell>
          <cell r="H824" t="str">
            <v>DEZ</v>
          </cell>
          <cell r="I824">
            <v>2016</v>
          </cell>
          <cell r="J824">
            <v>42797</v>
          </cell>
          <cell r="K824">
            <v>42797</v>
          </cell>
          <cell r="L824" t="str">
            <v>MAR</v>
          </cell>
          <cell r="M824">
            <v>2017</v>
          </cell>
          <cell r="N824" t="str">
            <v>-</v>
          </cell>
          <cell r="O824" t="str">
            <v>VISTORIA</v>
          </cell>
          <cell r="P824">
            <v>0</v>
          </cell>
          <cell r="Q824">
            <v>29</v>
          </cell>
          <cell r="R824" t="str">
            <v>Olney</v>
          </cell>
          <cell r="S824" t="str">
            <v>REPROVADO</v>
          </cell>
          <cell r="T824">
            <v>42797</v>
          </cell>
          <cell r="U824" t="str">
            <v>MAR</v>
          </cell>
          <cell r="V824">
            <v>2017</v>
          </cell>
          <cell r="W824" t="str">
            <v>CAMPOS</v>
          </cell>
          <cell r="X824" t="str">
            <v>NT-BR 010 R-1</v>
          </cell>
          <cell r="Y824" t="str">
            <v>MICRO</v>
          </cell>
          <cell r="Z824" t="str">
            <v>NÃO</v>
          </cell>
          <cell r="AA824" t="str">
            <v>BT - 3Ø</v>
          </cell>
          <cell r="AB824" t="str">
            <v>Residencial</v>
          </cell>
          <cell r="AC824" t="str">
            <v>ORDEM SUSPENSA</v>
          </cell>
          <cell r="AD824" t="str">
            <v>-21.776163</v>
          </cell>
          <cell r="AE824" t="str">
            <v>-41.294897</v>
          </cell>
          <cell r="AF824" t="str">
            <v>NÃO</v>
          </cell>
          <cell r="AH824" t="str">
            <v>AUTO</v>
          </cell>
          <cell r="AK824" t="str">
            <v>-</v>
          </cell>
          <cell r="AL824" t="str">
            <v>-</v>
          </cell>
          <cell r="AM824" t="str">
            <v>Solos Energia Solar</v>
          </cell>
          <cell r="AO824" t="str">
            <v>Canadial Solar - CS6X-320P</v>
          </cell>
          <cell r="AP824" t="str">
            <v>ABB - PVI-5000-TL-OUTD-S</v>
          </cell>
          <cell r="AQ824">
            <v>3</v>
          </cell>
          <cell r="AS824" t="str">
            <v>-</v>
          </cell>
          <cell r="AT824" t="str">
            <v>ART + Diagrama/Projeto</v>
          </cell>
          <cell r="AU824" t="str">
            <v>DIC06</v>
          </cell>
          <cell r="AV824" t="str">
            <v>CP13253</v>
          </cell>
          <cell r="AW824" t="str">
            <v/>
          </cell>
          <cell r="AX824" t="str">
            <v>PR 1kV 3x50(50)mm²AL</v>
          </cell>
          <cell r="AY824">
            <v>0.35</v>
          </cell>
          <cell r="BA824" t="str">
            <v>1# CAA 4 AWG</v>
          </cell>
          <cell r="BB824">
            <v>14.288194463521664</v>
          </cell>
        </row>
        <row r="825">
          <cell r="B825" t="str">
            <v>A019103878</v>
          </cell>
          <cell r="C825">
            <v>5688251</v>
          </cell>
          <cell r="D825" t="str">
            <v>CLAUDIA DA COSTA CORDEIRO</v>
          </cell>
          <cell r="E825">
            <v>3</v>
          </cell>
          <cell r="F825">
            <v>3</v>
          </cell>
          <cell r="G825">
            <v>42754</v>
          </cell>
          <cell r="H825" t="str">
            <v>JAN</v>
          </cell>
          <cell r="I825">
            <v>2017</v>
          </cell>
          <cell r="J825">
            <v>42797</v>
          </cell>
          <cell r="K825">
            <v>42797</v>
          </cell>
          <cell r="L825" t="str">
            <v>MAR</v>
          </cell>
          <cell r="M825">
            <v>2017</v>
          </cell>
          <cell r="N825" t="str">
            <v>-</v>
          </cell>
          <cell r="O825" t="str">
            <v>SUSPENSO</v>
          </cell>
          <cell r="P825">
            <v>3</v>
          </cell>
          <cell r="Q825">
            <v>25</v>
          </cell>
          <cell r="R825" t="str">
            <v>Olney</v>
          </cell>
          <cell r="S825" t="str">
            <v>REPROVADO</v>
          </cell>
          <cell r="T825">
            <v>42800</v>
          </cell>
          <cell r="U825" t="str">
            <v>MAR</v>
          </cell>
          <cell r="V825">
            <v>2017</v>
          </cell>
          <cell r="W825" t="str">
            <v>NITERÓI</v>
          </cell>
          <cell r="X825" t="str">
            <v>NT-BR 010 R-1</v>
          </cell>
          <cell r="Y825" t="str">
            <v>MICRO</v>
          </cell>
          <cell r="Z825" t="str">
            <v>NÃO</v>
          </cell>
          <cell r="AA825" t="str">
            <v>BT - 3Ø</v>
          </cell>
          <cell r="AB825" t="str">
            <v>Residencial</v>
          </cell>
          <cell r="AC825" t="str">
            <v>ORDEM SUSPENSA</v>
          </cell>
          <cell r="AD825" t="str">
            <v>-22.883300</v>
          </cell>
          <cell r="AE825" t="str">
            <v>-42.791644</v>
          </cell>
          <cell r="AF825" t="str">
            <v>NÃO</v>
          </cell>
          <cell r="AH825" t="str">
            <v>AUTO</v>
          </cell>
          <cell r="AK825" t="str">
            <v>-</v>
          </cell>
          <cell r="AL825" t="str">
            <v>-</v>
          </cell>
          <cell r="AM825" t="str">
            <v>Joseph Henri B S Alexandre</v>
          </cell>
          <cell r="AO825" t="str">
            <v>Canadian Solar - CS6P-265P</v>
          </cell>
          <cell r="AQ825">
            <v>2</v>
          </cell>
          <cell r="AS825" t="str">
            <v>-</v>
          </cell>
          <cell r="AT825" t="str">
            <v>Certificado/Registro - Inversor</v>
          </cell>
          <cell r="AU825" t="str">
            <v>MAR04</v>
          </cell>
          <cell r="AV825" t="str">
            <v>N700759</v>
          </cell>
          <cell r="AW825">
            <v>45</v>
          </cell>
          <cell r="AX825" t="str">
            <v>3# PR 1kV 3x95(70)mm²AL</v>
          </cell>
          <cell r="AY825">
            <v>0.35010000000000002</v>
          </cell>
          <cell r="BA825" t="str">
            <v>3# CA 2 AWG</v>
          </cell>
          <cell r="BB825">
            <v>23.5</v>
          </cell>
        </row>
        <row r="826">
          <cell r="B826" t="str">
            <v>A019280858</v>
          </cell>
          <cell r="C826">
            <v>6368525</v>
          </cell>
          <cell r="D826" t="str">
            <v>ROBERTO CARNEIRO DA COSTA</v>
          </cell>
          <cell r="E826">
            <v>2.6</v>
          </cell>
          <cell r="F826">
            <v>2.6</v>
          </cell>
          <cell r="G826">
            <v>42775</v>
          </cell>
          <cell r="H826" t="str">
            <v>FEV</v>
          </cell>
          <cell r="I826">
            <v>2017</v>
          </cell>
          <cell r="J826">
            <v>42797</v>
          </cell>
          <cell r="K826">
            <v>42797</v>
          </cell>
          <cell r="L826" t="str">
            <v>MAR</v>
          </cell>
          <cell r="M826">
            <v>2017</v>
          </cell>
          <cell r="N826" t="str">
            <v>-</v>
          </cell>
          <cell r="O826" t="str">
            <v>CONCLUÍDO</v>
          </cell>
          <cell r="P826">
            <v>3</v>
          </cell>
          <cell r="Q826">
            <v>16</v>
          </cell>
          <cell r="R826" t="str">
            <v>Mariana</v>
          </cell>
          <cell r="S826" t="str">
            <v>APROVADO</v>
          </cell>
          <cell r="T826">
            <v>42800</v>
          </cell>
          <cell r="U826" t="str">
            <v>MAR</v>
          </cell>
          <cell r="V826">
            <v>2017</v>
          </cell>
          <cell r="W826" t="str">
            <v>CABO FRIO</v>
          </cell>
          <cell r="X826" t="str">
            <v>NT-BR 010 R-1</v>
          </cell>
          <cell r="Y826" t="str">
            <v>MICRO</v>
          </cell>
          <cell r="Z826" t="str">
            <v>NÃO</v>
          </cell>
          <cell r="AA826" t="str">
            <v>BT - 2Ø</v>
          </cell>
          <cell r="AB826" t="str">
            <v>Residencial</v>
          </cell>
          <cell r="AC826" t="str">
            <v>ORDEM FINALIZADA</v>
          </cell>
          <cell r="AD826" t="str">
            <v>-22.833933</v>
          </cell>
          <cell r="AE826" t="str">
            <v>-42.069354</v>
          </cell>
          <cell r="AF826" t="str">
            <v>SIM</v>
          </cell>
          <cell r="AG826">
            <v>42822</v>
          </cell>
          <cell r="AH826" t="str">
            <v>AUTO</v>
          </cell>
          <cell r="AJ826">
            <v>42823</v>
          </cell>
          <cell r="AK826" t="str">
            <v>MAR</v>
          </cell>
          <cell r="AL826">
            <v>2017</v>
          </cell>
          <cell r="AM826" t="str">
            <v>CSI Automação</v>
          </cell>
          <cell r="AO826" t="str">
            <v>Jinko Solar - JKM260P-60</v>
          </cell>
          <cell r="AP826" t="str">
            <v>PHB - PHB3000-SS</v>
          </cell>
          <cell r="AQ826">
            <v>2</v>
          </cell>
          <cell r="AS826">
            <v>48</v>
          </cell>
          <cell r="AU826" t="str">
            <v>SPA04</v>
          </cell>
          <cell r="AV826" t="str">
            <v>F631110</v>
          </cell>
          <cell r="AW826" t="str">
            <v>30</v>
          </cell>
          <cell r="AX826" t="str">
            <v>3# PR 1kV 3x35(35)mm²AL</v>
          </cell>
          <cell r="AY826">
            <v>0.59</v>
          </cell>
          <cell r="BA826" t="str">
            <v>1# AAAC 50 mm²</v>
          </cell>
          <cell r="BB826">
            <v>48.457847325004813</v>
          </cell>
        </row>
        <row r="827">
          <cell r="B827" t="str">
            <v>A019410322</v>
          </cell>
          <cell r="C827">
            <v>5699098</v>
          </cell>
          <cell r="D827" t="str">
            <v>JOSE ANTONIO GOMES BOECHEM</v>
          </cell>
          <cell r="E827">
            <v>3</v>
          </cell>
          <cell r="F827" t="str">
            <v>0</v>
          </cell>
          <cell r="G827">
            <v>42797</v>
          </cell>
          <cell r="H827" t="str">
            <v>MAR</v>
          </cell>
          <cell r="I827">
            <v>2017</v>
          </cell>
          <cell r="J827">
            <v>42797</v>
          </cell>
          <cell r="K827">
            <v>42797</v>
          </cell>
          <cell r="L827" t="str">
            <v>MAR</v>
          </cell>
          <cell r="M827">
            <v>2017</v>
          </cell>
          <cell r="N827" t="str">
            <v>-</v>
          </cell>
          <cell r="O827" t="str">
            <v>VISTORIA</v>
          </cell>
          <cell r="P827">
            <v>12</v>
          </cell>
          <cell r="Q827">
            <v>48</v>
          </cell>
          <cell r="R827" t="str">
            <v>Mariana</v>
          </cell>
          <cell r="S827" t="str">
            <v>REPROVADO</v>
          </cell>
          <cell r="T827">
            <v>42809</v>
          </cell>
          <cell r="U827" t="str">
            <v>MAR</v>
          </cell>
          <cell r="V827">
            <v>2017</v>
          </cell>
          <cell r="W827" t="str">
            <v>CAMPOS</v>
          </cell>
          <cell r="X827" t="str">
            <v>NT-BR 010 R-1</v>
          </cell>
          <cell r="Y827" t="str">
            <v>MICRO</v>
          </cell>
          <cell r="Z827" t="str">
            <v>NÃO</v>
          </cell>
          <cell r="AA827" t="str">
            <v>BT - 2Ø</v>
          </cell>
          <cell r="AB827" t="str">
            <v>Residencial</v>
          </cell>
          <cell r="AC827" t="str">
            <v>ORDEM EM EXECUÇÃO</v>
          </cell>
          <cell r="AD827" t="str">
            <v>-21.748650</v>
          </cell>
          <cell r="AE827" t="str">
            <v>-41.345993</v>
          </cell>
          <cell r="AF827" t="str">
            <v>NÃO</v>
          </cell>
          <cell r="AH827" t="str">
            <v>AUTO</v>
          </cell>
          <cell r="AK827" t="str">
            <v>-</v>
          </cell>
          <cell r="AL827" t="str">
            <v>-</v>
          </cell>
          <cell r="AM827" t="str">
            <v>Eletri Campos</v>
          </cell>
          <cell r="AO827" t="str">
            <v>Canadian Solar - CS6P-265P</v>
          </cell>
          <cell r="AP827" t="str">
            <v>Fronius - Fronius Primo 3.0-1</v>
          </cell>
          <cell r="AQ827">
            <v>1</v>
          </cell>
          <cell r="AS827" t="str">
            <v>-</v>
          </cell>
          <cell r="AT827" t="str">
            <v>ART + Coordenadas Geográficas/PS + Outros</v>
          </cell>
          <cell r="AU827" t="str">
            <v>DIC04</v>
          </cell>
          <cell r="AV827" t="str">
            <v>U32144</v>
          </cell>
          <cell r="AW827" t="str">
            <v>...</v>
          </cell>
          <cell r="AX827" t="str">
            <v>...</v>
          </cell>
          <cell r="AY827" t="str">
            <v>...</v>
          </cell>
          <cell r="BA827" t="str">
            <v>3# COMP 185</v>
          </cell>
          <cell r="BB827">
            <v>13.892458099852028</v>
          </cell>
        </row>
        <row r="828">
          <cell r="B828" t="str">
            <v>A019381816</v>
          </cell>
          <cell r="C828">
            <v>790563</v>
          </cell>
          <cell r="D828" t="str">
            <v>CONCEICAO VANETE CAMARGO DE LIMA</v>
          </cell>
          <cell r="E828">
            <v>1.5</v>
          </cell>
          <cell r="F828" t="str">
            <v>0</v>
          </cell>
          <cell r="G828">
            <v>42789</v>
          </cell>
          <cell r="H828" t="str">
            <v>FEV</v>
          </cell>
          <cell r="I828">
            <v>2017</v>
          </cell>
          <cell r="J828">
            <v>42800</v>
          </cell>
          <cell r="K828">
            <v>42797</v>
          </cell>
          <cell r="L828" t="str">
            <v>MAR</v>
          </cell>
          <cell r="M828">
            <v>2017</v>
          </cell>
          <cell r="N828" t="str">
            <v>-</v>
          </cell>
          <cell r="O828" t="str">
            <v>VISTORIA</v>
          </cell>
          <cell r="P828">
            <v>13</v>
          </cell>
          <cell r="Q828">
            <v>22</v>
          </cell>
          <cell r="R828" t="str">
            <v>Mariana</v>
          </cell>
          <cell r="S828" t="str">
            <v>REPROVADO</v>
          </cell>
          <cell r="T828">
            <v>42810</v>
          </cell>
          <cell r="U828" t="str">
            <v>MAR</v>
          </cell>
          <cell r="V828">
            <v>2017</v>
          </cell>
          <cell r="W828" t="str">
            <v>PETRÓPOLIS</v>
          </cell>
          <cell r="X828" t="str">
            <v>NT-BR 010 R-1</v>
          </cell>
          <cell r="Y828" t="str">
            <v>MICRO</v>
          </cell>
          <cell r="Z828" t="str">
            <v>NÃO</v>
          </cell>
          <cell r="AA828" t="str">
            <v>BT - 2Ø</v>
          </cell>
          <cell r="AB828" t="str">
            <v>Residencial</v>
          </cell>
          <cell r="AC828" t="str">
            <v>ORDEM APTA A DESIGNAR</v>
          </cell>
          <cell r="AD828" t="str">
            <v>-22.514389</v>
          </cell>
          <cell r="AE828" t="str">
            <v>-43.221417</v>
          </cell>
          <cell r="AF828" t="str">
            <v>NÃO</v>
          </cell>
          <cell r="AH828" t="str">
            <v>AUTO</v>
          </cell>
          <cell r="AK828" t="str">
            <v>-</v>
          </cell>
          <cell r="AL828" t="str">
            <v>-</v>
          </cell>
          <cell r="AM828" t="str">
            <v>Rodrigo de Lima</v>
          </cell>
          <cell r="AO828" t="str">
            <v>Canadian Solar - CS6X-320P</v>
          </cell>
          <cell r="AP828" t="str">
            <v>PHB - PHB1500-SS</v>
          </cell>
          <cell r="AQ828">
            <v>1</v>
          </cell>
          <cell r="AS828" t="str">
            <v>-</v>
          </cell>
          <cell r="AT828" t="str">
            <v>ART</v>
          </cell>
          <cell r="AU828" t="str">
            <v>BGN02</v>
          </cell>
          <cell r="AV828" t="str">
            <v>PE68306</v>
          </cell>
          <cell r="AW828">
            <v>1</v>
          </cell>
          <cell r="AX828" t="str">
            <v>3# CU 16-1 FIO (CU 16-1 FIO)</v>
          </cell>
          <cell r="AY828">
            <v>0.21309999999999998</v>
          </cell>
          <cell r="BA828" t="str">
            <v>3# CA 336,4 MCM (CA 1/0 AWG)</v>
          </cell>
          <cell r="BB828">
            <v>4.9776884691993839</v>
          </cell>
        </row>
        <row r="829">
          <cell r="B829">
            <v>13155333</v>
          </cell>
          <cell r="C829">
            <v>2876489</v>
          </cell>
          <cell r="D829" t="str">
            <v>FATIMA DE LOURDES DA COSTA</v>
          </cell>
          <cell r="E829">
            <v>10</v>
          </cell>
          <cell r="F829">
            <v>10</v>
          </cell>
          <cell r="G829">
            <v>42781</v>
          </cell>
          <cell r="H829" t="str">
            <v>FEV</v>
          </cell>
          <cell r="I829">
            <v>2017</v>
          </cell>
          <cell r="J829">
            <v>42804</v>
          </cell>
          <cell r="K829">
            <v>42797</v>
          </cell>
          <cell r="L829" t="str">
            <v>MAR</v>
          </cell>
          <cell r="M829">
            <v>2017</v>
          </cell>
          <cell r="N829" t="str">
            <v>-</v>
          </cell>
          <cell r="O829" t="str">
            <v>CONCLUÍDO</v>
          </cell>
          <cell r="P829">
            <v>7</v>
          </cell>
          <cell r="Q829">
            <v>20</v>
          </cell>
          <cell r="R829" t="str">
            <v>Olney</v>
          </cell>
          <cell r="S829" t="str">
            <v>APROVADO</v>
          </cell>
          <cell r="T829">
            <v>42804</v>
          </cell>
          <cell r="U829" t="str">
            <v>MAR</v>
          </cell>
          <cell r="V829">
            <v>2017</v>
          </cell>
          <cell r="W829" t="str">
            <v>ANGRA</v>
          </cell>
          <cell r="X829" t="str">
            <v>NT-BR 010 R-1</v>
          </cell>
          <cell r="Y829" t="str">
            <v>MICRO</v>
          </cell>
          <cell r="Z829" t="str">
            <v>NÃO</v>
          </cell>
          <cell r="AA829" t="str">
            <v>MT</v>
          </cell>
          <cell r="AB829" t="str">
            <v>Residencial</v>
          </cell>
          <cell r="AC829" t="str">
            <v>ORDEM EM EXECUÇÃO</v>
          </cell>
          <cell r="AD829" t="str">
            <v>-22.957161</v>
          </cell>
          <cell r="AE829" t="str">
            <v>-44.080189</v>
          </cell>
          <cell r="AF829" t="str">
            <v>SIM</v>
          </cell>
          <cell r="AG829">
            <v>42831</v>
          </cell>
          <cell r="AH829" t="str">
            <v>AUTO</v>
          </cell>
          <cell r="AK829" t="str">
            <v>-</v>
          </cell>
          <cell r="AL829" t="str">
            <v>-</v>
          </cell>
          <cell r="AM829" t="str">
            <v>BlueSol</v>
          </cell>
          <cell r="AO829" t="str">
            <v>SunEdison - SE-P265NPB-A4</v>
          </cell>
          <cell r="AP829" t="str">
            <v>Fronius - Fronius Primo 5.0-1</v>
          </cell>
          <cell r="AQ829">
            <v>2</v>
          </cell>
          <cell r="AS829" t="str">
            <v>-</v>
          </cell>
          <cell r="AU829" t="str">
            <v>MUR05</v>
          </cell>
          <cell r="AV829" t="str">
            <v>U565428</v>
          </cell>
          <cell r="AW829">
            <v>45</v>
          </cell>
          <cell r="AX829">
            <v>0</v>
          </cell>
          <cell r="AY829">
            <v>0</v>
          </cell>
          <cell r="BA829" t="str">
            <v>1# CA 4 AWG (CA 4 AWG)</v>
          </cell>
          <cell r="BB829">
            <v>21.5</v>
          </cell>
        </row>
        <row r="830">
          <cell r="B830" t="str">
            <v>A019186595</v>
          </cell>
          <cell r="C830">
            <v>2942301</v>
          </cell>
          <cell r="D830" t="str">
            <v>MARIA CRISTINA DE O MACHADO TEIXEIRA</v>
          </cell>
          <cell r="E830">
            <v>2</v>
          </cell>
          <cell r="F830">
            <v>2</v>
          </cell>
          <cell r="G830">
            <v>42765</v>
          </cell>
          <cell r="H830" t="str">
            <v>JAN</v>
          </cell>
          <cell r="I830">
            <v>2017</v>
          </cell>
          <cell r="J830">
            <v>42797</v>
          </cell>
          <cell r="K830">
            <v>42797</v>
          </cell>
          <cell r="L830" t="str">
            <v>MAR</v>
          </cell>
          <cell r="M830">
            <v>2017</v>
          </cell>
          <cell r="N830">
            <v>61</v>
          </cell>
          <cell r="O830" t="str">
            <v>FORA DO PRAZO</v>
          </cell>
          <cell r="P830" t="str">
            <v>-</v>
          </cell>
          <cell r="Q830">
            <v>74</v>
          </cell>
          <cell r="R830" t="str">
            <v>Olney</v>
          </cell>
          <cell r="S830" t="str">
            <v>PENDÊNCIA</v>
          </cell>
          <cell r="U830" t="str">
            <v>-</v>
          </cell>
          <cell r="V830" t="str">
            <v>-</v>
          </cell>
          <cell r="W830" t="str">
            <v>MACAÉ</v>
          </cell>
          <cell r="X830" t="str">
            <v>NT-BR 010 R-1</v>
          </cell>
          <cell r="Y830" t="str">
            <v>MICRO</v>
          </cell>
          <cell r="Z830" t="str">
            <v>NÃO</v>
          </cell>
          <cell r="AA830" t="str">
            <v>BT - 2Ø</v>
          </cell>
          <cell r="AB830" t="str">
            <v>Residencial</v>
          </cell>
          <cell r="AC830" t="str">
            <v>ORDEM EM EXECUÇÃO</v>
          </cell>
          <cell r="AD830" t="str">
            <v>-22.520019</v>
          </cell>
          <cell r="AE830" t="str">
            <v>-41.939994</v>
          </cell>
          <cell r="AF830" t="str">
            <v>NÃO</v>
          </cell>
          <cell r="AH830" t="str">
            <v>AUTO</v>
          </cell>
          <cell r="AK830" t="str">
            <v>-</v>
          </cell>
          <cell r="AL830" t="str">
            <v>-</v>
          </cell>
          <cell r="AM830" t="str">
            <v>X Solar Energia</v>
          </cell>
          <cell r="AN830" t="str">
            <v>ART 2108 - Aguardando CREA</v>
          </cell>
          <cell r="AO830" t="str">
            <v>Canadian Solar - CS6X-315P</v>
          </cell>
          <cell r="AP830" t="str">
            <v>Fronius - Fronius Galvo 2.0-1</v>
          </cell>
          <cell r="AQ830">
            <v>2</v>
          </cell>
          <cell r="AS830" t="str">
            <v>-</v>
          </cell>
          <cell r="AU830" t="str">
            <v>RDO07</v>
          </cell>
          <cell r="AV830" t="str">
            <v>MC27643</v>
          </cell>
          <cell r="AW830" t="str">
            <v>150</v>
          </cell>
          <cell r="AX830" t="str">
            <v>PR 1kV 3x50(50)mm²AL</v>
          </cell>
          <cell r="AY830">
            <v>0.15</v>
          </cell>
          <cell r="BA830" t="str">
            <v>1# AAAC 25 mm²</v>
          </cell>
          <cell r="BB830">
            <v>38.349233699324813</v>
          </cell>
        </row>
        <row r="831">
          <cell r="B831" t="str">
            <v>A019273679</v>
          </cell>
          <cell r="C831">
            <v>4720341</v>
          </cell>
          <cell r="D831" t="str">
            <v>LIDIANE SANTANA MORET</v>
          </cell>
          <cell r="E831">
            <v>2.5</v>
          </cell>
          <cell r="F831">
            <v>2.5</v>
          </cell>
          <cell r="G831">
            <v>42775</v>
          </cell>
          <cell r="H831" t="str">
            <v>FEV</v>
          </cell>
          <cell r="I831">
            <v>2017</v>
          </cell>
          <cell r="J831">
            <v>42800</v>
          </cell>
          <cell r="K831">
            <v>42800</v>
          </cell>
          <cell r="L831" t="str">
            <v>MAR</v>
          </cell>
          <cell r="M831">
            <v>2017</v>
          </cell>
          <cell r="N831" t="str">
            <v>-</v>
          </cell>
          <cell r="O831" t="str">
            <v>CONCLUÍDO</v>
          </cell>
          <cell r="P831">
            <v>7</v>
          </cell>
          <cell r="Q831">
            <v>18</v>
          </cell>
          <cell r="R831" t="str">
            <v>Olney</v>
          </cell>
          <cell r="S831" t="str">
            <v>APROVADO</v>
          </cell>
          <cell r="T831">
            <v>42807</v>
          </cell>
          <cell r="U831" t="str">
            <v>MAR</v>
          </cell>
          <cell r="V831">
            <v>2017</v>
          </cell>
          <cell r="W831" t="str">
            <v>MACAÉ</v>
          </cell>
          <cell r="X831" t="str">
            <v>NT-BR 010 R-1</v>
          </cell>
          <cell r="Y831" t="str">
            <v>MICRO</v>
          </cell>
          <cell r="Z831" t="str">
            <v>NÃO</v>
          </cell>
          <cell r="AA831" t="str">
            <v>BT - 2Ø</v>
          </cell>
          <cell r="AB831" t="str">
            <v>Residencial</v>
          </cell>
          <cell r="AC831" t="str">
            <v>ORDEM FINALIZADA</v>
          </cell>
          <cell r="AD831" t="str">
            <v>-22.504541</v>
          </cell>
          <cell r="AE831" t="str">
            <v>-41.935517</v>
          </cell>
          <cell r="AF831" t="str">
            <v>SIM</v>
          </cell>
          <cell r="AG831">
            <v>42849</v>
          </cell>
          <cell r="AH831" t="str">
            <v>AUTO REM</v>
          </cell>
          <cell r="AI831" t="str">
            <v>6674761 - 100%</v>
          </cell>
          <cell r="AJ831">
            <v>42850</v>
          </cell>
          <cell r="AK831" t="str">
            <v>ABR</v>
          </cell>
          <cell r="AL831">
            <v>2017</v>
          </cell>
          <cell r="AM831" t="str">
            <v>MCR Eco Energy Solutions</v>
          </cell>
          <cell r="AO831" t="str">
            <v>Canadian Solar - CS6X-320P</v>
          </cell>
          <cell r="AP831" t="str">
            <v>Fronius - Fronius Galvo 2.5-1</v>
          </cell>
          <cell r="AQ831">
            <v>2</v>
          </cell>
          <cell r="AS831">
            <v>75</v>
          </cell>
          <cell r="AU831" t="str">
            <v>RDO04</v>
          </cell>
          <cell r="AV831" t="str">
            <v>MC26191</v>
          </cell>
          <cell r="AW831" t="str">
            <v>75</v>
          </cell>
          <cell r="AX831" t="str">
            <v>3# PR 1kV 3x50(50)mm²AL</v>
          </cell>
          <cell r="AY831">
            <v>0.34710000000000002</v>
          </cell>
          <cell r="BA831" t="str">
            <v>3# CU 35 mm²</v>
          </cell>
          <cell r="BB831">
            <v>23.617479233841181</v>
          </cell>
        </row>
        <row r="832">
          <cell r="B832" t="str">
            <v>A019418440</v>
          </cell>
          <cell r="C832">
            <v>765128</v>
          </cell>
          <cell r="D832" t="str">
            <v>CARINE COLUCCI NERY CORREIA</v>
          </cell>
          <cell r="E832">
            <v>5</v>
          </cell>
          <cell r="F832" t="str">
            <v>0</v>
          </cell>
          <cell r="G832">
            <v>42797</v>
          </cell>
          <cell r="H832" t="str">
            <v>MAR</v>
          </cell>
          <cell r="I832">
            <v>2017</v>
          </cell>
          <cell r="J832">
            <v>42801</v>
          </cell>
          <cell r="K832">
            <v>42800</v>
          </cell>
          <cell r="L832" t="str">
            <v>MAR</v>
          </cell>
          <cell r="M832">
            <v>2017</v>
          </cell>
          <cell r="N832" t="str">
            <v>-</v>
          </cell>
          <cell r="O832" t="str">
            <v>SUSPENSO</v>
          </cell>
          <cell r="P832">
            <v>10</v>
          </cell>
          <cell r="Q832">
            <v>17</v>
          </cell>
          <cell r="R832" t="str">
            <v>Olney</v>
          </cell>
          <cell r="S832" t="str">
            <v>REPROVADO</v>
          </cell>
          <cell r="T832">
            <v>42810</v>
          </cell>
          <cell r="U832" t="str">
            <v>MAR</v>
          </cell>
          <cell r="V832">
            <v>2017</v>
          </cell>
          <cell r="W832" t="str">
            <v>NITERÓI</v>
          </cell>
          <cell r="X832" t="str">
            <v>NT-BR 010 R-1</v>
          </cell>
          <cell r="Y832" t="str">
            <v>MICRO</v>
          </cell>
          <cell r="Z832" t="str">
            <v>NÃO</v>
          </cell>
          <cell r="AA832" t="str">
            <v>BT - 3Ø</v>
          </cell>
          <cell r="AB832" t="str">
            <v>Residencial</v>
          </cell>
          <cell r="AC832" t="str">
            <v>ORDEM EM EXECUÇÃO</v>
          </cell>
          <cell r="AD832" t="str">
            <v>-22.880690</v>
          </cell>
          <cell r="AE832" t="str">
            <v>-43.088432</v>
          </cell>
          <cell r="AF832" t="str">
            <v>NÃO</v>
          </cell>
          <cell r="AH832" t="str">
            <v>AUTO</v>
          </cell>
          <cell r="AK832" t="str">
            <v>-</v>
          </cell>
          <cell r="AL832" t="str">
            <v>-</v>
          </cell>
          <cell r="AM832" t="str">
            <v>4Essolar</v>
          </cell>
          <cell r="AO832" t="str">
            <v>Canadian Solar - CS6P-265P</v>
          </cell>
          <cell r="AP832" t="str">
            <v>Fronius - Fronius Primo 5.0-1</v>
          </cell>
          <cell r="AQ832">
            <v>1</v>
          </cell>
          <cell r="AS832" t="str">
            <v>-</v>
          </cell>
          <cell r="AT832" t="str">
            <v>ART + Diagrama/Projeto + Coordenadas Geográficas/PS + Lista de UCs - %</v>
          </cell>
          <cell r="AU832" t="str">
            <v>SPT01</v>
          </cell>
          <cell r="AV832" t="str">
            <v>NI34233</v>
          </cell>
          <cell r="AW832" t="str">
            <v>150</v>
          </cell>
          <cell r="AX832" t="str">
            <v>3# PR 1kV 3x150(70)mm²AL</v>
          </cell>
          <cell r="AY832">
            <v>0.34799999999999998</v>
          </cell>
          <cell r="BA832" t="str">
            <v>3# CA 2 AWG</v>
          </cell>
          <cell r="BB832">
            <v>15.620126632924249</v>
          </cell>
        </row>
        <row r="833">
          <cell r="B833" t="str">
            <v>A019424001</v>
          </cell>
          <cell r="C833">
            <v>861165</v>
          </cell>
          <cell r="D833" t="str">
            <v>DAYSE DE ARAUJO L DE SOUZA</v>
          </cell>
          <cell r="E833">
            <v>2.2050000000000001</v>
          </cell>
          <cell r="F833">
            <v>2.2050000000000001</v>
          </cell>
          <cell r="G833">
            <v>42800</v>
          </cell>
          <cell r="H833" t="str">
            <v>MAR</v>
          </cell>
          <cell r="I833">
            <v>2017</v>
          </cell>
          <cell r="J833">
            <v>42801</v>
          </cell>
          <cell r="K833">
            <v>42801</v>
          </cell>
          <cell r="L833" t="str">
            <v>MAR</v>
          </cell>
          <cell r="M833">
            <v>2017</v>
          </cell>
          <cell r="N833" t="str">
            <v>-</v>
          </cell>
          <cell r="O833" t="str">
            <v>CONCLUÍDO</v>
          </cell>
          <cell r="P833">
            <v>1</v>
          </cell>
          <cell r="Q833">
            <v>1</v>
          </cell>
          <cell r="R833" t="str">
            <v>Olney</v>
          </cell>
          <cell r="S833" t="str">
            <v>APROVADO</v>
          </cell>
          <cell r="T833">
            <v>42802</v>
          </cell>
          <cell r="U833" t="str">
            <v>MAR</v>
          </cell>
          <cell r="V833">
            <v>2017</v>
          </cell>
          <cell r="W833" t="str">
            <v>SÃO GONÇALO</v>
          </cell>
          <cell r="X833" t="str">
            <v>NT-BR 010 R-1</v>
          </cell>
          <cell r="Y833" t="str">
            <v>MICRO</v>
          </cell>
          <cell r="Z833" t="str">
            <v>NÃO</v>
          </cell>
          <cell r="AA833" t="str">
            <v>BT - 2Ø</v>
          </cell>
          <cell r="AB833" t="str">
            <v>Residencial</v>
          </cell>
          <cell r="AC833" t="str">
            <v>ORDEM FINALIZADA</v>
          </cell>
          <cell r="AD833" t="str">
            <v>-22.820610</v>
          </cell>
          <cell r="AE833" t="str">
            <v>-43.049132</v>
          </cell>
          <cell r="AF833" t="str">
            <v>SIM</v>
          </cell>
          <cell r="AG833">
            <v>42829</v>
          </cell>
          <cell r="AH833" t="str">
            <v>AUTO</v>
          </cell>
          <cell r="AJ833">
            <v>42830</v>
          </cell>
          <cell r="AK833" t="str">
            <v>ABR</v>
          </cell>
          <cell r="AL833">
            <v>2017</v>
          </cell>
          <cell r="AM833" t="str">
            <v>Felipe E Sabino</v>
          </cell>
          <cell r="AO833" t="str">
            <v>Yingli Solar - YL245P-29b</v>
          </cell>
          <cell r="AP833" t="str">
            <v>SMA - SB 2.5-1 VL-40</v>
          </cell>
          <cell r="AQ833">
            <v>1</v>
          </cell>
          <cell r="AS833">
            <v>30</v>
          </cell>
          <cell r="AU833" t="str">
            <v>GAB04</v>
          </cell>
          <cell r="AV833" t="str">
            <v>S220889</v>
          </cell>
          <cell r="AW833">
            <v>45</v>
          </cell>
          <cell r="AX833" t="str">
            <v>3# PR 1kV 3x95(50)mm²AL</v>
          </cell>
          <cell r="AY833">
            <v>0.12</v>
          </cell>
          <cell r="BA833" t="str">
            <v>3# CA 2 AWG</v>
          </cell>
          <cell r="BB833">
            <v>3.0080667708690116</v>
          </cell>
        </row>
        <row r="834">
          <cell r="B834" t="str">
            <v>A019308947</v>
          </cell>
          <cell r="C834">
            <v>330919</v>
          </cell>
          <cell r="D834" t="str">
            <v>PAULO CESAR SILVA FONTES</v>
          </cell>
          <cell r="E834">
            <v>11.55</v>
          </cell>
          <cell r="F834">
            <v>11.55</v>
          </cell>
          <cell r="G834">
            <v>42780</v>
          </cell>
          <cell r="H834" t="str">
            <v>FEV</v>
          </cell>
          <cell r="I834">
            <v>2017</v>
          </cell>
          <cell r="J834">
            <v>42801</v>
          </cell>
          <cell r="K834">
            <v>42801</v>
          </cell>
          <cell r="L834" t="str">
            <v>MAR</v>
          </cell>
          <cell r="M834">
            <v>2017</v>
          </cell>
          <cell r="N834" t="str">
            <v>-</v>
          </cell>
          <cell r="O834" t="str">
            <v>CONCLUÍDO</v>
          </cell>
          <cell r="P834">
            <v>0</v>
          </cell>
          <cell r="Q834">
            <v>19</v>
          </cell>
          <cell r="R834" t="str">
            <v>Olney</v>
          </cell>
          <cell r="S834" t="str">
            <v>APROVADO</v>
          </cell>
          <cell r="T834">
            <v>42801</v>
          </cell>
          <cell r="U834" t="str">
            <v>MAR</v>
          </cell>
          <cell r="V834">
            <v>2017</v>
          </cell>
          <cell r="W834" t="str">
            <v>CABO FRIO</v>
          </cell>
          <cell r="X834" t="str">
            <v>NT-BR 010 R-1</v>
          </cell>
          <cell r="Y834" t="str">
            <v>MICRO</v>
          </cell>
          <cell r="Z834" t="str">
            <v>NÃO</v>
          </cell>
          <cell r="AA834" t="str">
            <v>BT - 3Ø</v>
          </cell>
          <cell r="AB834" t="str">
            <v>Residencial</v>
          </cell>
          <cell r="AC834" t="str">
            <v>ORDEM FINALIZADA</v>
          </cell>
          <cell r="AD834" t="str">
            <v>-22.936461</v>
          </cell>
          <cell r="AE834" t="str">
            <v>-42.305528</v>
          </cell>
          <cell r="AF834" t="str">
            <v>SIM</v>
          </cell>
          <cell r="AG834">
            <v>42812</v>
          </cell>
          <cell r="AH834" t="str">
            <v>AUTO REM</v>
          </cell>
          <cell r="AI834" t="str">
            <v>330918 - 55% / 6702878 - 45%</v>
          </cell>
          <cell r="AJ834">
            <v>42814</v>
          </cell>
          <cell r="AK834" t="str">
            <v>MAR</v>
          </cell>
          <cell r="AL834">
            <v>2017</v>
          </cell>
          <cell r="AM834" t="str">
            <v>ENG Soluções em Engenharia</v>
          </cell>
          <cell r="AO834" t="str">
            <v>Canadian Solar - CS6K-275M</v>
          </cell>
          <cell r="AP834" t="str">
            <v>Fronius - Fronius Symo 12.5-3-M</v>
          </cell>
          <cell r="AQ834">
            <v>2</v>
          </cell>
          <cell r="AS834">
            <v>34</v>
          </cell>
          <cell r="AU834" t="str">
            <v>ARA06</v>
          </cell>
          <cell r="AV834" t="str">
            <v>AR60918</v>
          </cell>
          <cell r="AW834" t="str">
            <v>75</v>
          </cell>
          <cell r="AX834" t="str">
            <v>3# PR 1kV 3x50(50)mm²AL</v>
          </cell>
          <cell r="AY834">
            <v>0.1011</v>
          </cell>
          <cell r="BA834" t="str">
            <v>3# CU 70 mm² (CA 2 AWG)</v>
          </cell>
          <cell r="BB834">
            <v>80.002570871464371</v>
          </cell>
        </row>
        <row r="835">
          <cell r="B835" t="str">
            <v>A018802673</v>
          </cell>
          <cell r="C835">
            <v>3605032</v>
          </cell>
          <cell r="D835" t="str">
            <v>CARLOS ROBERTO DE OLIVEIRA NASCIMENTO JU</v>
          </cell>
          <cell r="E835">
            <v>5</v>
          </cell>
          <cell r="F835">
            <v>5</v>
          </cell>
          <cell r="G835">
            <v>42718</v>
          </cell>
          <cell r="H835" t="str">
            <v>DEZ</v>
          </cell>
          <cell r="I835">
            <v>2016</v>
          </cell>
          <cell r="J835">
            <v>42801</v>
          </cell>
          <cell r="K835">
            <v>42801</v>
          </cell>
          <cell r="L835" t="str">
            <v>MAR</v>
          </cell>
          <cell r="M835">
            <v>2017</v>
          </cell>
          <cell r="N835" t="str">
            <v>-</v>
          </cell>
          <cell r="O835" t="str">
            <v>VISTORIA</v>
          </cell>
          <cell r="P835">
            <v>0</v>
          </cell>
          <cell r="Q835">
            <v>29</v>
          </cell>
          <cell r="R835" t="str">
            <v>Olney</v>
          </cell>
          <cell r="S835" t="str">
            <v>APROVADO</v>
          </cell>
          <cell r="T835">
            <v>42801</v>
          </cell>
          <cell r="U835" t="str">
            <v>MAR</v>
          </cell>
          <cell r="V835">
            <v>2017</v>
          </cell>
          <cell r="W835" t="str">
            <v>CAMPOS</v>
          </cell>
          <cell r="X835" t="str">
            <v>NT-BR 010 R-1</v>
          </cell>
          <cell r="Y835" t="str">
            <v>MICRO</v>
          </cell>
          <cell r="Z835" t="str">
            <v>NÃO</v>
          </cell>
          <cell r="AA835" t="str">
            <v>BT - 3Ø</v>
          </cell>
          <cell r="AB835" t="str">
            <v>Residencial</v>
          </cell>
          <cell r="AC835" t="str">
            <v>ORDEM SUSPENSA</v>
          </cell>
          <cell r="AD835" t="str">
            <v>-21.776163</v>
          </cell>
          <cell r="AE835" t="str">
            <v>-41.294897</v>
          </cell>
          <cell r="AF835" t="str">
            <v>NÃO</v>
          </cell>
          <cell r="AG835" t="str">
            <v/>
          </cell>
          <cell r="AH835" t="str">
            <v>AUTO</v>
          </cell>
          <cell r="AK835" t="str">
            <v>-</v>
          </cell>
          <cell r="AL835" t="str">
            <v>-</v>
          </cell>
          <cell r="AM835" t="str">
            <v>Solos Energia Solar</v>
          </cell>
          <cell r="AO835" t="str">
            <v>Canadial Solar - CS6X-320P</v>
          </cell>
          <cell r="AP835" t="str">
            <v>ABB - PVI-5000-TL-OUTD-S</v>
          </cell>
          <cell r="AQ835">
            <v>4</v>
          </cell>
          <cell r="AS835" t="str">
            <v>-</v>
          </cell>
          <cell r="AU835" t="str">
            <v>DIC06</v>
          </cell>
          <cell r="AV835" t="str">
            <v>CP13253</v>
          </cell>
          <cell r="AW835" t="str">
            <v/>
          </cell>
          <cell r="AX835" t="str">
            <v>PR 1kV 3x50(50)mm²AL</v>
          </cell>
          <cell r="AY835">
            <v>0.35</v>
          </cell>
          <cell r="BA835" t="str">
            <v>1# CAA 4 AWG</v>
          </cell>
          <cell r="BB835">
            <v>14.288194463521664</v>
          </cell>
        </row>
        <row r="836">
          <cell r="B836" t="str">
            <v>A019378463</v>
          </cell>
          <cell r="C836">
            <v>4776095</v>
          </cell>
          <cell r="D836" t="str">
            <v>CARLA LEONARDO DE ALVARENGA ALVES</v>
          </cell>
          <cell r="E836">
            <v>3</v>
          </cell>
          <cell r="F836" t="str">
            <v>0</v>
          </cell>
          <cell r="G836">
            <v>42789</v>
          </cell>
          <cell r="H836" t="str">
            <v>FEV</v>
          </cell>
          <cell r="I836">
            <v>2017</v>
          </cell>
          <cell r="J836">
            <v>42790</v>
          </cell>
          <cell r="K836">
            <v>42801</v>
          </cell>
          <cell r="L836" t="str">
            <v>MAR</v>
          </cell>
          <cell r="M836">
            <v>2017</v>
          </cell>
          <cell r="N836" t="str">
            <v>-</v>
          </cell>
          <cell r="O836" t="str">
            <v>VISTORIA</v>
          </cell>
          <cell r="P836">
            <v>15</v>
          </cell>
          <cell r="Q836">
            <v>25</v>
          </cell>
          <cell r="R836" t="str">
            <v>Olney</v>
          </cell>
          <cell r="S836" t="str">
            <v>REPROVADO</v>
          </cell>
          <cell r="T836">
            <v>42816</v>
          </cell>
          <cell r="U836" t="str">
            <v>MAR</v>
          </cell>
          <cell r="V836">
            <v>2017</v>
          </cell>
          <cell r="W836" t="str">
            <v>SÃO GONÇALO</v>
          </cell>
          <cell r="X836" t="str">
            <v>NT-BR 010 R-1</v>
          </cell>
          <cell r="Y836" t="str">
            <v>MICRO</v>
          </cell>
          <cell r="Z836" t="str">
            <v>NÃO</v>
          </cell>
          <cell r="AA836" t="str">
            <v>BT - 2Ø</v>
          </cell>
          <cell r="AB836" t="str">
            <v>Residencial</v>
          </cell>
          <cell r="AC836" t="str">
            <v>ORDEM APTA A DESIGNAR</v>
          </cell>
          <cell r="AD836" t="str">
            <v>-22.818374</v>
          </cell>
          <cell r="AE836" t="str">
            <v>-43.029557</v>
          </cell>
          <cell r="AF836" t="str">
            <v>NÃO</v>
          </cell>
          <cell r="AH836" t="str">
            <v>AUTO</v>
          </cell>
          <cell r="AK836" t="str">
            <v>-</v>
          </cell>
          <cell r="AL836" t="str">
            <v>-</v>
          </cell>
          <cell r="AM836" t="str">
            <v>Hard Solution</v>
          </cell>
          <cell r="AO836" t="str">
            <v>Canadian Solar - CS6K-275M</v>
          </cell>
          <cell r="AP836" t="str">
            <v xml:space="preserve">ABB - UNO-3.0-TL-OUTD-S </v>
          </cell>
          <cell r="AQ836">
            <v>1</v>
          </cell>
          <cell r="AS836" t="str">
            <v>-</v>
          </cell>
          <cell r="AT836" t="str">
            <v>Formulário de SA + Representante Legal + Coordenadas Geográficas/PS</v>
          </cell>
          <cell r="AU836" t="str">
            <v>GAB12</v>
          </cell>
          <cell r="AV836" t="str">
            <v>S221199</v>
          </cell>
          <cell r="AW836" t="str">
            <v>45</v>
          </cell>
          <cell r="AX836" t="str">
            <v>3# PR 1kV 3x95(50)mm²AL</v>
          </cell>
          <cell r="AY836">
            <v>0.11</v>
          </cell>
          <cell r="BA836" t="str">
            <v>3# COMP 185</v>
          </cell>
          <cell r="BB836">
            <v>22.538813141018665</v>
          </cell>
        </row>
        <row r="837">
          <cell r="B837" t="str">
            <v>A019024967</v>
          </cell>
          <cell r="C837">
            <v>6085894</v>
          </cell>
          <cell r="D837" t="str">
            <v>CRISTINA SOARES NOVAES</v>
          </cell>
          <cell r="E837">
            <v>1</v>
          </cell>
          <cell r="F837">
            <v>1</v>
          </cell>
          <cell r="G837">
            <v>42745</v>
          </cell>
          <cell r="H837" t="str">
            <v>JAN</v>
          </cell>
          <cell r="I837">
            <v>2017</v>
          </cell>
          <cell r="J837">
            <v>42816</v>
          </cell>
          <cell r="K837">
            <v>42801</v>
          </cell>
          <cell r="L837" t="str">
            <v>MAR</v>
          </cell>
          <cell r="M837">
            <v>2017</v>
          </cell>
          <cell r="N837" t="str">
            <v>-</v>
          </cell>
          <cell r="O837" t="str">
            <v>CONCLUÍDO</v>
          </cell>
          <cell r="P837">
            <v>14</v>
          </cell>
          <cell r="Q837">
            <v>40</v>
          </cell>
          <cell r="R837" t="str">
            <v>Olney</v>
          </cell>
          <cell r="S837" t="str">
            <v>APROVADO</v>
          </cell>
          <cell r="T837">
            <v>42815</v>
          </cell>
          <cell r="U837" t="str">
            <v>MAR</v>
          </cell>
          <cell r="V837">
            <v>2017</v>
          </cell>
          <cell r="W837" t="str">
            <v>NITERÓI</v>
          </cell>
          <cell r="X837" t="str">
            <v>NT-BR 010 R-1</v>
          </cell>
          <cell r="Y837" t="str">
            <v>MICRO</v>
          </cell>
          <cell r="Z837" t="str">
            <v>NÃO</v>
          </cell>
          <cell r="AA837" t="str">
            <v>BT - 1Ø</v>
          </cell>
          <cell r="AB837" t="str">
            <v>Residencial</v>
          </cell>
          <cell r="AC837" t="str">
            <v>ORDEM FINALIZADA</v>
          </cell>
          <cell r="AD837" t="str">
            <v>-22.897623</v>
          </cell>
          <cell r="AE837" t="str">
            <v>-43.098877</v>
          </cell>
          <cell r="AF837" t="str">
            <v>SIM</v>
          </cell>
          <cell r="AG837">
            <v>42824</v>
          </cell>
          <cell r="AH837" t="str">
            <v>AUTO</v>
          </cell>
          <cell r="AJ837">
            <v>42829</v>
          </cell>
          <cell r="AK837" t="str">
            <v>ABR</v>
          </cell>
          <cell r="AL837">
            <v>2017</v>
          </cell>
          <cell r="AM837" t="str">
            <v>Gabriel S Wu</v>
          </cell>
          <cell r="AO837" t="str">
            <v>Yingli Solar YL260PG-29B</v>
          </cell>
          <cell r="AP837" t="str">
            <v>EcoSolys - ecos-1000</v>
          </cell>
          <cell r="AQ837">
            <v>2</v>
          </cell>
          <cell r="AS837">
            <v>84</v>
          </cell>
          <cell r="AU837" t="str">
            <v>ICA08</v>
          </cell>
          <cell r="AV837" t="str">
            <v>NI32024</v>
          </cell>
          <cell r="AW837">
            <v>113</v>
          </cell>
          <cell r="AX837" t="str">
            <v>3# PR 1kV 3x150(70)mm²AL</v>
          </cell>
          <cell r="AY837">
            <v>0.33510000000000001</v>
          </cell>
          <cell r="BA837" t="str">
            <v>3# COMP 185</v>
          </cell>
          <cell r="BB837">
            <v>0.56999999999999995</v>
          </cell>
        </row>
        <row r="838">
          <cell r="B838" t="str">
            <v>A019299619</v>
          </cell>
          <cell r="C838">
            <v>986106</v>
          </cell>
          <cell r="D838" t="str">
            <v>CID MOTTA</v>
          </cell>
          <cell r="E838">
            <v>3.6</v>
          </cell>
          <cell r="F838">
            <v>3.6</v>
          </cell>
          <cell r="G838">
            <v>42779</v>
          </cell>
          <cell r="H838" t="str">
            <v>FEV</v>
          </cell>
          <cell r="I838">
            <v>2017</v>
          </cell>
          <cell r="J838">
            <v>42802</v>
          </cell>
          <cell r="K838">
            <v>42802</v>
          </cell>
          <cell r="L838" t="str">
            <v>MAR</v>
          </cell>
          <cell r="M838">
            <v>2017</v>
          </cell>
          <cell r="N838" t="str">
            <v>-</v>
          </cell>
          <cell r="O838" t="str">
            <v>CONCLUÍDO</v>
          </cell>
          <cell r="P838">
            <v>1</v>
          </cell>
          <cell r="Q838">
            <v>17</v>
          </cell>
          <cell r="R838" t="str">
            <v>Olney</v>
          </cell>
          <cell r="S838" t="str">
            <v>APROVADO</v>
          </cell>
          <cell r="T838">
            <v>42803</v>
          </cell>
          <cell r="U838" t="str">
            <v>MAR</v>
          </cell>
          <cell r="V838">
            <v>2017</v>
          </cell>
          <cell r="W838" t="str">
            <v>CABO FRIO</v>
          </cell>
          <cell r="X838" t="str">
            <v>NT-BR 010 R-1</v>
          </cell>
          <cell r="Y838" t="str">
            <v>MICRO</v>
          </cell>
          <cell r="Z838" t="str">
            <v>NÃO</v>
          </cell>
          <cell r="AA838" t="str">
            <v>BT - 3Ø</v>
          </cell>
          <cell r="AB838" t="str">
            <v>Residencial</v>
          </cell>
          <cell r="AC838" t="str">
            <v>ORDEM FINALIZADA</v>
          </cell>
          <cell r="AD838" t="str">
            <v>-22.931789</v>
          </cell>
          <cell r="AE838" t="str">
            <v>-42.609057</v>
          </cell>
          <cell r="AF838" t="str">
            <v>SIM</v>
          </cell>
          <cell r="AG838">
            <v>42812</v>
          </cell>
          <cell r="AH838" t="str">
            <v>AUTO</v>
          </cell>
          <cell r="AJ838">
            <v>42814</v>
          </cell>
          <cell r="AK838" t="str">
            <v>MAR</v>
          </cell>
          <cell r="AL838">
            <v>2017</v>
          </cell>
          <cell r="AM838" t="str">
            <v>Solar Grid</v>
          </cell>
          <cell r="AO838" t="str">
            <v>Canadian Solar - CS6P-265P</v>
          </cell>
          <cell r="AP838" t="str">
            <v>ABB - PVI-3.6-TL-OUTD</v>
          </cell>
          <cell r="AQ838">
            <v>2</v>
          </cell>
          <cell r="AS838">
            <v>35</v>
          </cell>
          <cell r="AU838" t="str">
            <v>BAX03</v>
          </cell>
          <cell r="AV838" t="str">
            <v>AR63452</v>
          </cell>
          <cell r="AW838" t="str">
            <v>45</v>
          </cell>
          <cell r="AX838" t="str">
            <v>3# PR 1kV 3x95(50)mm²AL</v>
          </cell>
          <cell r="AY838">
            <v>0.161</v>
          </cell>
          <cell r="BA838" t="str">
            <v>3# CU 35 mm²</v>
          </cell>
          <cell r="BB838">
            <v>71.383257598641421</v>
          </cell>
        </row>
        <row r="839">
          <cell r="B839" t="str">
            <v>A019086955</v>
          </cell>
          <cell r="C839">
            <v>6327272</v>
          </cell>
          <cell r="D839" t="str">
            <v>ALZIRA PESSOA PEREIRA</v>
          </cell>
          <cell r="E839">
            <v>2.12</v>
          </cell>
          <cell r="F839" t="str">
            <v>0</v>
          </cell>
          <cell r="G839">
            <v>42752</v>
          </cell>
          <cell r="H839" t="str">
            <v>JAN</v>
          </cell>
          <cell r="I839">
            <v>2017</v>
          </cell>
          <cell r="J839">
            <v>42802</v>
          </cell>
          <cell r="K839">
            <v>42802</v>
          </cell>
          <cell r="L839" t="str">
            <v>MAR</v>
          </cell>
          <cell r="M839">
            <v>2017</v>
          </cell>
          <cell r="N839" t="str">
            <v>-</v>
          </cell>
          <cell r="O839" t="str">
            <v>SUSPENSO</v>
          </cell>
          <cell r="P839">
            <v>0</v>
          </cell>
          <cell r="Q839">
            <v>28</v>
          </cell>
          <cell r="R839" t="str">
            <v>Olney</v>
          </cell>
          <cell r="S839" t="str">
            <v>REPROVADO</v>
          </cell>
          <cell r="T839">
            <v>42802</v>
          </cell>
          <cell r="U839" t="str">
            <v>MAR</v>
          </cell>
          <cell r="V839">
            <v>2017</v>
          </cell>
          <cell r="W839" t="str">
            <v>ANGRA</v>
          </cell>
          <cell r="X839" t="str">
            <v>NT-BR 010 R-1</v>
          </cell>
          <cell r="Y839" t="str">
            <v>MICRO</v>
          </cell>
          <cell r="Z839" t="str">
            <v>NÃO</v>
          </cell>
          <cell r="AA839" t="str">
            <v>BT - 3Ø</v>
          </cell>
          <cell r="AC839" t="str">
            <v>ORDEM SUSPENSA</v>
          </cell>
          <cell r="AD839" t="str">
            <v>-22.923827</v>
          </cell>
          <cell r="AE839" t="str">
            <v>-43.949873</v>
          </cell>
          <cell r="AF839" t="str">
            <v>NÃO</v>
          </cell>
          <cell r="AH839" t="str">
            <v>AUTO</v>
          </cell>
          <cell r="AK839" t="str">
            <v>-</v>
          </cell>
          <cell r="AL839" t="str">
            <v>-</v>
          </cell>
          <cell r="AM839" t="str">
            <v>Igor Rios</v>
          </cell>
          <cell r="AQ839">
            <v>2</v>
          </cell>
          <cell r="AS839" t="str">
            <v>-</v>
          </cell>
          <cell r="AT839" t="str">
            <v>ART + Formulário de SA</v>
          </cell>
          <cell r="AU839" t="str">
            <v>MUR03</v>
          </cell>
          <cell r="AV839" t="str">
            <v>AN78449</v>
          </cell>
          <cell r="AW839">
            <v>75</v>
          </cell>
          <cell r="AX839" t="str">
            <v>3# CU 70 mm² (CU 35 mm²)</v>
          </cell>
          <cell r="AY839">
            <v>0.1231</v>
          </cell>
          <cell r="BA839" t="str">
            <v>3# CA 2 AWG</v>
          </cell>
          <cell r="BB839">
            <v>3.69</v>
          </cell>
        </row>
        <row r="840">
          <cell r="B840" t="str">
            <v>A019435046</v>
          </cell>
          <cell r="C840">
            <v>6622377</v>
          </cell>
          <cell r="D840" t="str">
            <v>CENTRO  COMERCIAL DRPAULO CAZES</v>
          </cell>
          <cell r="E840">
            <v>2.08</v>
          </cell>
          <cell r="F840">
            <v>2.08</v>
          </cell>
          <cell r="G840">
            <v>42801</v>
          </cell>
          <cell r="H840" t="str">
            <v>MAR</v>
          </cell>
          <cell r="I840">
            <v>2017</v>
          </cell>
          <cell r="J840">
            <v>42803</v>
          </cell>
          <cell r="K840">
            <v>42803</v>
          </cell>
          <cell r="L840" t="str">
            <v>MAR</v>
          </cell>
          <cell r="M840">
            <v>2017</v>
          </cell>
          <cell r="N840" t="str">
            <v>-</v>
          </cell>
          <cell r="O840" t="str">
            <v>CONCLUÍDO</v>
          </cell>
          <cell r="P840">
            <v>18</v>
          </cell>
          <cell r="Q840">
            <v>18</v>
          </cell>
          <cell r="R840" t="str">
            <v>Olney</v>
          </cell>
          <cell r="S840" t="str">
            <v>APROVADO</v>
          </cell>
          <cell r="T840">
            <v>42821</v>
          </cell>
          <cell r="U840" t="str">
            <v>MAR</v>
          </cell>
          <cell r="V840">
            <v>2017</v>
          </cell>
          <cell r="W840" t="str">
            <v>CABO FRIO</v>
          </cell>
          <cell r="X840" t="str">
            <v>NT-BR 010 R-1</v>
          </cell>
          <cell r="Y840" t="str">
            <v>MICRO</v>
          </cell>
          <cell r="Z840" t="str">
            <v>NÃO</v>
          </cell>
          <cell r="AA840" t="str">
            <v>BT - 3Ø</v>
          </cell>
          <cell r="AB840" t="str">
            <v>Comercial</v>
          </cell>
          <cell r="AC840" t="str">
            <v>ORDEM FINALIZADA</v>
          </cell>
          <cell r="AD840" t="str">
            <v>-22.876940</v>
          </cell>
          <cell r="AE840" t="str">
            <v>-42.015822</v>
          </cell>
          <cell r="AF840" t="str">
            <v>SIM</v>
          </cell>
          <cell r="AG840">
            <v>42828</v>
          </cell>
          <cell r="AH840" t="str">
            <v>AUTO</v>
          </cell>
          <cell r="AJ840">
            <v>42829</v>
          </cell>
          <cell r="AK840" t="str">
            <v>ABR</v>
          </cell>
          <cell r="AL840">
            <v>2017</v>
          </cell>
          <cell r="AM840" t="str">
            <v>Enel Soluções</v>
          </cell>
          <cell r="AN840" t="str">
            <v>ART execução e % lista UC</v>
          </cell>
          <cell r="AO840" t="str">
            <v>Jinko Solar - JKM260P</v>
          </cell>
          <cell r="AP840" t="str">
            <v>ABB - PVI-4.2-TL-OUTD-S</v>
          </cell>
          <cell r="AQ840">
            <v>1</v>
          </cell>
          <cell r="AS840">
            <v>28</v>
          </cell>
          <cell r="AU840" t="str">
            <v>POC03</v>
          </cell>
          <cell r="AV840" t="str">
            <v>CF44080</v>
          </cell>
          <cell r="AW840" t="str">
            <v>75</v>
          </cell>
          <cell r="AX840" t="str">
            <v>3# CU 70 mm² (CU 35 mm²)</v>
          </cell>
          <cell r="AY840">
            <v>0.13400000000000001</v>
          </cell>
          <cell r="BA840" t="str">
            <v>3# CU 70 mm²</v>
          </cell>
          <cell r="BB840">
            <v>17.297717817211783</v>
          </cell>
        </row>
        <row r="841">
          <cell r="B841" t="str">
            <v>A019447924</v>
          </cell>
          <cell r="C841">
            <v>4647939</v>
          </cell>
          <cell r="D841" t="str">
            <v>RODRIGO RAMOS DE OLIVEIRA</v>
          </cell>
          <cell r="E841">
            <v>2</v>
          </cell>
          <cell r="F841" t="str">
            <v>0</v>
          </cell>
          <cell r="G841">
            <v>42802</v>
          </cell>
          <cell r="H841" t="str">
            <v>MAR</v>
          </cell>
          <cell r="I841">
            <v>2017</v>
          </cell>
          <cell r="J841">
            <v>42803</v>
          </cell>
          <cell r="K841">
            <v>42803</v>
          </cell>
          <cell r="L841" t="str">
            <v>MAR</v>
          </cell>
          <cell r="M841">
            <v>2017</v>
          </cell>
          <cell r="N841" t="str">
            <v>-</v>
          </cell>
          <cell r="O841" t="str">
            <v>SUSPENSO</v>
          </cell>
          <cell r="P841">
            <v>18</v>
          </cell>
          <cell r="Q841">
            <v>33</v>
          </cell>
          <cell r="R841" t="str">
            <v>Olney</v>
          </cell>
          <cell r="S841" t="str">
            <v>REPROVADO</v>
          </cell>
          <cell r="T841">
            <v>42821</v>
          </cell>
          <cell r="U841" t="str">
            <v>MAR</v>
          </cell>
          <cell r="V841">
            <v>2017</v>
          </cell>
          <cell r="W841" t="str">
            <v>RESENDE</v>
          </cell>
          <cell r="X841" t="str">
            <v>NT-BR 010 R-1</v>
          </cell>
          <cell r="Y841" t="str">
            <v>MICRO</v>
          </cell>
          <cell r="Z841" t="str">
            <v>NÃO</v>
          </cell>
          <cell r="AA841" t="str">
            <v>BT - 3Ø</v>
          </cell>
          <cell r="AB841" t="str">
            <v>Residencial</v>
          </cell>
          <cell r="AC841" t="str">
            <v>ORDEM SUSPENSA</v>
          </cell>
          <cell r="AD841" t="str">
            <v>-22.480443</v>
          </cell>
          <cell r="AE841" t="str">
            <v>-44.436538</v>
          </cell>
          <cell r="AF841" t="str">
            <v>NÃO</v>
          </cell>
          <cell r="AH841" t="str">
            <v>AUTO</v>
          </cell>
          <cell r="AK841" t="str">
            <v>-</v>
          </cell>
          <cell r="AL841" t="str">
            <v>-</v>
          </cell>
          <cell r="AM841" t="str">
            <v>Rodrigo Ramos</v>
          </cell>
          <cell r="AO841" t="str">
            <v>Canadian Solar - CS6P-265P</v>
          </cell>
          <cell r="AP841" t="str">
            <v>Fronius - Fronius Galvo 2.0.1</v>
          </cell>
          <cell r="AQ841">
            <v>1</v>
          </cell>
          <cell r="AS841" t="str">
            <v>-</v>
          </cell>
          <cell r="AT841" t="str">
            <v>ART + Diagrama/Projeto + Coordenadas Geográficas/PS</v>
          </cell>
          <cell r="AU841" t="str">
            <v>RSD01</v>
          </cell>
          <cell r="AV841">
            <v>70777</v>
          </cell>
          <cell r="AW841" t="str">
            <v>...</v>
          </cell>
          <cell r="AX841" t="str">
            <v>...</v>
          </cell>
          <cell r="AY841" t="str">
            <v>...</v>
          </cell>
          <cell r="BA841" t="str">
            <v>3# CA 4 AWG</v>
          </cell>
          <cell r="BB841">
            <v>29.826068936168575</v>
          </cell>
        </row>
        <row r="842">
          <cell r="B842" t="str">
            <v>A019453010</v>
          </cell>
          <cell r="C842">
            <v>4369762</v>
          </cell>
          <cell r="D842" t="str">
            <v>ROSA ELANE SILVA BERCOTHE</v>
          </cell>
          <cell r="E842">
            <v>3</v>
          </cell>
          <cell r="F842" t="str">
            <v>0</v>
          </cell>
          <cell r="G842">
            <v>42803</v>
          </cell>
          <cell r="H842" t="str">
            <v>MAR</v>
          </cell>
          <cell r="I842">
            <v>2017</v>
          </cell>
          <cell r="J842">
            <v>42803</v>
          </cell>
          <cell r="K842">
            <v>42803</v>
          </cell>
          <cell r="L842" t="str">
            <v>MAR</v>
          </cell>
          <cell r="M842">
            <v>2017</v>
          </cell>
          <cell r="N842" t="str">
            <v>-</v>
          </cell>
          <cell r="O842" t="str">
            <v>CONCLUÍDO</v>
          </cell>
          <cell r="P842">
            <v>18</v>
          </cell>
          <cell r="Q842">
            <v>22</v>
          </cell>
          <cell r="R842" t="str">
            <v>Olney</v>
          </cell>
          <cell r="S842" t="str">
            <v>REPROVADO</v>
          </cell>
          <cell r="T842">
            <v>42821</v>
          </cell>
          <cell r="U842" t="str">
            <v>MAR</v>
          </cell>
          <cell r="V842">
            <v>2017</v>
          </cell>
          <cell r="W842" t="str">
            <v>SÃO GONÇALO</v>
          </cell>
          <cell r="X842" t="str">
            <v>NT-BR 010 R-1</v>
          </cell>
          <cell r="Y842" t="str">
            <v>MICRO</v>
          </cell>
          <cell r="Z842" t="str">
            <v>NÃO</v>
          </cell>
          <cell r="AA842" t="str">
            <v>BT - 2Ø</v>
          </cell>
          <cell r="AB842" t="str">
            <v>Residencial</v>
          </cell>
          <cell r="AC842" t="str">
            <v>ORDEM FINALIZADA</v>
          </cell>
          <cell r="AD842" t="str">
            <v>-22.807215</v>
          </cell>
          <cell r="AE842" t="str">
            <v>-43.000349</v>
          </cell>
          <cell r="AF842" t="str">
            <v>NÃO</v>
          </cell>
          <cell r="AH842" t="str">
            <v>AUTO</v>
          </cell>
          <cell r="AJ842">
            <v>42853</v>
          </cell>
          <cell r="AK842" t="str">
            <v>ABR</v>
          </cell>
          <cell r="AL842">
            <v>2017</v>
          </cell>
          <cell r="AM842" t="str">
            <v>Engie</v>
          </cell>
          <cell r="AO842" t="str">
            <v>JA Solar - JAP-265-4BB</v>
          </cell>
          <cell r="AP842" t="str">
            <v>Fronius - Fronius Primo 3.0-1</v>
          </cell>
          <cell r="AQ842">
            <v>1</v>
          </cell>
          <cell r="AS842">
            <v>50</v>
          </cell>
          <cell r="AT842" t="str">
            <v>Diagrama/Projeto + Representante Legal</v>
          </cell>
          <cell r="AU842" t="str">
            <v>ALC06</v>
          </cell>
          <cell r="AV842" t="str">
            <v>S201058</v>
          </cell>
          <cell r="AW842" t="str">
            <v>30</v>
          </cell>
          <cell r="AX842" t="str">
            <v>3# BT SDE</v>
          </cell>
          <cell r="AY842">
            <v>4.8000000000000001E-2</v>
          </cell>
          <cell r="BA842" t="str">
            <v>3# CA 2 AWG</v>
          </cell>
          <cell r="BB842">
            <v>41.235692083275062</v>
          </cell>
        </row>
        <row r="843">
          <cell r="B843" t="str">
            <v>A019308555</v>
          </cell>
          <cell r="C843">
            <v>4949887</v>
          </cell>
          <cell r="D843" t="str">
            <v>KATIA GOMES GALVAO ANDRADE</v>
          </cell>
          <cell r="E843">
            <v>2.08</v>
          </cell>
          <cell r="F843">
            <v>2.08</v>
          </cell>
          <cell r="G843">
            <v>42780</v>
          </cell>
          <cell r="H843" t="str">
            <v>FEV</v>
          </cell>
          <cell r="I843">
            <v>2017</v>
          </cell>
          <cell r="J843">
            <v>42804</v>
          </cell>
          <cell r="K843">
            <v>42804</v>
          </cell>
          <cell r="L843" t="str">
            <v>MAR</v>
          </cell>
          <cell r="M843">
            <v>2017</v>
          </cell>
          <cell r="N843" t="str">
            <v>-</v>
          </cell>
          <cell r="O843" t="str">
            <v>CONCLUÍDO</v>
          </cell>
          <cell r="P843">
            <v>0</v>
          </cell>
          <cell r="Q843">
            <v>19</v>
          </cell>
          <cell r="R843" t="str">
            <v>Olney</v>
          </cell>
          <cell r="S843" t="str">
            <v>APROVADO</v>
          </cell>
          <cell r="T843">
            <v>42804</v>
          </cell>
          <cell r="U843" t="str">
            <v>MAR</v>
          </cell>
          <cell r="V843">
            <v>2017</v>
          </cell>
          <cell r="W843" t="str">
            <v>MACAÉ</v>
          </cell>
          <cell r="X843" t="str">
            <v>NT-BR 010 R-1</v>
          </cell>
          <cell r="Y843" t="str">
            <v>MICRO</v>
          </cell>
          <cell r="Z843" t="str">
            <v>NÃO</v>
          </cell>
          <cell r="AA843" t="str">
            <v>BT - 2Ø</v>
          </cell>
          <cell r="AB843" t="str">
            <v>Residencial</v>
          </cell>
          <cell r="AC843" t="str">
            <v>ORDEM FINALIZADA</v>
          </cell>
          <cell r="AD843" t="str">
            <v>-22.500002</v>
          </cell>
          <cell r="AE843" t="str">
            <v>-41.926443</v>
          </cell>
          <cell r="AF843" t="str">
            <v>SIM</v>
          </cell>
          <cell r="AG843">
            <v>42836</v>
          </cell>
          <cell r="AH843" t="str">
            <v>AUTO</v>
          </cell>
          <cell r="AJ843">
            <v>42837</v>
          </cell>
          <cell r="AK843" t="str">
            <v>ABR</v>
          </cell>
          <cell r="AL843">
            <v>2017</v>
          </cell>
          <cell r="AM843" t="str">
            <v>Frontech</v>
          </cell>
          <cell r="AO843" t="str">
            <v>Risen - RSM60-6-260P</v>
          </cell>
          <cell r="AP843" t="str">
            <v>B&amp;B Power - SF3000TL</v>
          </cell>
          <cell r="AQ843">
            <v>2</v>
          </cell>
          <cell r="AS843">
            <v>57</v>
          </cell>
          <cell r="AU843" t="str">
            <v>RDO04</v>
          </cell>
          <cell r="AV843" t="str">
            <v>MC27621</v>
          </cell>
          <cell r="AW843" t="str">
            <v>150</v>
          </cell>
          <cell r="AX843" t="str">
            <v>3# PR 1kV 3x95(70)mm²AL</v>
          </cell>
          <cell r="AY843">
            <v>0.59010000000000007</v>
          </cell>
          <cell r="BA843" t="str">
            <v>3# CU 35 mm²</v>
          </cell>
          <cell r="BB843">
            <v>23.617479233841181</v>
          </cell>
        </row>
        <row r="844">
          <cell r="B844" t="str">
            <v>A019476071</v>
          </cell>
          <cell r="C844">
            <v>6685295</v>
          </cell>
          <cell r="D844" t="str">
            <v>EDIMA CAETANO VIEIRA DA SILVA</v>
          </cell>
          <cell r="E844">
            <v>2.08</v>
          </cell>
          <cell r="F844">
            <v>2.08</v>
          </cell>
          <cell r="G844">
            <v>42807</v>
          </cell>
          <cell r="H844" t="str">
            <v>MAR</v>
          </cell>
          <cell r="I844">
            <v>2017</v>
          </cell>
          <cell r="J844">
            <v>42807</v>
          </cell>
          <cell r="K844">
            <v>42807</v>
          </cell>
          <cell r="L844" t="str">
            <v>MAR</v>
          </cell>
          <cell r="M844">
            <v>2017</v>
          </cell>
          <cell r="N844" t="str">
            <v>-</v>
          </cell>
          <cell r="O844" t="str">
            <v>VISTORIA</v>
          </cell>
          <cell r="P844">
            <v>17</v>
          </cell>
          <cell r="Q844">
            <v>17</v>
          </cell>
          <cell r="R844" t="str">
            <v>Olney</v>
          </cell>
          <cell r="S844" t="str">
            <v>APROVADO</v>
          </cell>
          <cell r="T844">
            <v>42824</v>
          </cell>
          <cell r="U844" t="str">
            <v>MAR</v>
          </cell>
          <cell r="V844">
            <v>2017</v>
          </cell>
          <cell r="W844" t="str">
            <v>CABO FRIO</v>
          </cell>
          <cell r="X844" t="str">
            <v>NT-BR 010 R-1</v>
          </cell>
          <cell r="Y844" t="str">
            <v>MICRO</v>
          </cell>
          <cell r="Z844" t="str">
            <v>NÃO</v>
          </cell>
          <cell r="AA844" t="str">
            <v>BT - 3Ø</v>
          </cell>
          <cell r="AB844" t="str">
            <v>Residencial</v>
          </cell>
          <cell r="AC844" t="str">
            <v>ORDEM SUSPENSA</v>
          </cell>
          <cell r="AD844" t="str">
            <v>-22.876460</v>
          </cell>
          <cell r="AE844" t="str">
            <v>-42.345439</v>
          </cell>
          <cell r="AF844" t="str">
            <v>NÃO</v>
          </cell>
          <cell r="AG844" t="str">
            <v/>
          </cell>
          <cell r="AH844" t="str">
            <v>AUTO</v>
          </cell>
          <cell r="AK844" t="str">
            <v>-</v>
          </cell>
          <cell r="AL844" t="str">
            <v>-</v>
          </cell>
          <cell r="AM844" t="str">
            <v>Ponto Engenharia</v>
          </cell>
          <cell r="AO844" t="str">
            <v>CNE - CNE-260P</v>
          </cell>
          <cell r="AP844" t="str">
            <v>ABB - PVI-3.0-TL-OUTD</v>
          </cell>
          <cell r="AQ844">
            <v>1</v>
          </cell>
          <cell r="AS844" t="str">
            <v>-</v>
          </cell>
          <cell r="AU844" t="str">
            <v>ARA03</v>
          </cell>
          <cell r="AV844" t="str">
            <v>AR60184</v>
          </cell>
          <cell r="AW844" t="str">
            <v>150</v>
          </cell>
          <cell r="AX844" t="str">
            <v>3# PR 1kV 3x150(70)mm²AL</v>
          </cell>
          <cell r="AY844">
            <v>0.33310000000000001</v>
          </cell>
          <cell r="BA844" t="str">
            <v>3# CU 35 mm²</v>
          </cell>
          <cell r="BB844">
            <v>17.840556278037948</v>
          </cell>
        </row>
        <row r="845">
          <cell r="B845" t="str">
            <v>A019342441</v>
          </cell>
          <cell r="C845">
            <v>284311</v>
          </cell>
          <cell r="D845" t="str">
            <v>ROBERTO F LEMOS</v>
          </cell>
          <cell r="E845">
            <v>5</v>
          </cell>
          <cell r="F845">
            <v>5</v>
          </cell>
          <cell r="G845">
            <v>42783</v>
          </cell>
          <cell r="H845" t="str">
            <v>FEV</v>
          </cell>
          <cell r="I845">
            <v>2017</v>
          </cell>
          <cell r="J845">
            <v>42809</v>
          </cell>
          <cell r="K845">
            <v>42807</v>
          </cell>
          <cell r="L845" t="str">
            <v>MAR</v>
          </cell>
          <cell r="M845">
            <v>2017</v>
          </cell>
          <cell r="N845" t="str">
            <v>-</v>
          </cell>
          <cell r="O845" t="str">
            <v>CONCLUÍDO</v>
          </cell>
          <cell r="P845">
            <v>2</v>
          </cell>
          <cell r="Q845">
            <v>20</v>
          </cell>
          <cell r="R845" t="str">
            <v>Olney</v>
          </cell>
          <cell r="S845" t="str">
            <v>APROVADO</v>
          </cell>
          <cell r="T845">
            <v>42809</v>
          </cell>
          <cell r="U845" t="str">
            <v>MAR</v>
          </cell>
          <cell r="V845">
            <v>2017</v>
          </cell>
          <cell r="W845" t="str">
            <v>NITERÓI</v>
          </cell>
          <cell r="X845" t="str">
            <v>NT-BR 010 R-1</v>
          </cell>
          <cell r="Y845" t="str">
            <v>MICRO</v>
          </cell>
          <cell r="Z845" t="str">
            <v>NÃO</v>
          </cell>
          <cell r="AA845" t="str">
            <v>BT - 3Ø</v>
          </cell>
          <cell r="AB845" t="str">
            <v>Residencial</v>
          </cell>
          <cell r="AC845" t="str">
            <v>ORDEM FINALIZADA</v>
          </cell>
          <cell r="AD845" t="str">
            <v>-22.924083</v>
          </cell>
          <cell r="AE845" t="str">
            <v>-43.009361</v>
          </cell>
          <cell r="AF845" t="str">
            <v>SIM</v>
          </cell>
          <cell r="AG845">
            <v>42829</v>
          </cell>
          <cell r="AH845" t="str">
            <v>AUTO REM</v>
          </cell>
          <cell r="AI845" t="str">
            <v>284311 - 50% / 6664864 - 50%</v>
          </cell>
          <cell r="AJ845">
            <v>42830</v>
          </cell>
          <cell r="AK845" t="str">
            <v>ABR</v>
          </cell>
          <cell r="AL845">
            <v>2017</v>
          </cell>
          <cell r="AM845" t="str">
            <v>Ersol</v>
          </cell>
          <cell r="AO845" t="str">
            <v>Canadian Solar - CS6X-320P</v>
          </cell>
          <cell r="AP845" t="str">
            <v>Fronius - Fronius Primo 5.0-1</v>
          </cell>
          <cell r="AQ845">
            <v>2</v>
          </cell>
          <cell r="AS845">
            <v>47</v>
          </cell>
          <cell r="AU845" t="str">
            <v>PIN08</v>
          </cell>
          <cell r="AV845" t="str">
            <v>NI32660</v>
          </cell>
          <cell r="AW845" t="str">
            <v>113</v>
          </cell>
          <cell r="AX845" t="str">
            <v>3# QUADRUPLEX 35 mm²</v>
          </cell>
          <cell r="AY845">
            <v>0.26600000000000001</v>
          </cell>
          <cell r="BA845" t="str">
            <v>3# CA 2 AWG</v>
          </cell>
          <cell r="BB845">
            <v>38.021727838272874</v>
          </cell>
        </row>
        <row r="846">
          <cell r="B846" t="str">
            <v>A019482931</v>
          </cell>
          <cell r="C846">
            <v>766734</v>
          </cell>
          <cell r="D846" t="str">
            <v>RONALD LIMA DE OLIVEIRA</v>
          </cell>
          <cell r="E846">
            <v>6</v>
          </cell>
          <cell r="F846">
            <v>6</v>
          </cell>
          <cell r="G846">
            <v>42807</v>
          </cell>
          <cell r="H846" t="str">
            <v>MAR</v>
          </cell>
          <cell r="I846">
            <v>2017</v>
          </cell>
          <cell r="J846">
            <v>42808</v>
          </cell>
          <cell r="K846">
            <v>42808</v>
          </cell>
          <cell r="L846" t="str">
            <v>MAR</v>
          </cell>
          <cell r="M846">
            <v>2017</v>
          </cell>
          <cell r="N846" t="str">
            <v>-</v>
          </cell>
          <cell r="O846" t="str">
            <v>CONCLUÍDO</v>
          </cell>
          <cell r="P846">
            <v>2</v>
          </cell>
          <cell r="Q846">
            <v>2</v>
          </cell>
          <cell r="R846" t="str">
            <v>Olney</v>
          </cell>
          <cell r="S846" t="str">
            <v>APROVADO</v>
          </cell>
          <cell r="T846">
            <v>42810</v>
          </cell>
          <cell r="U846" t="str">
            <v>MAR</v>
          </cell>
          <cell r="V846">
            <v>2017</v>
          </cell>
          <cell r="W846" t="str">
            <v>NITERÓI</v>
          </cell>
          <cell r="X846" t="str">
            <v>NT-BR 010 R-1</v>
          </cell>
          <cell r="Y846" t="str">
            <v>MICRO</v>
          </cell>
          <cell r="Z846" t="str">
            <v>NÃO</v>
          </cell>
          <cell r="AA846" t="str">
            <v>BT - 3Ø</v>
          </cell>
          <cell r="AB846" t="str">
            <v>Residencial</v>
          </cell>
          <cell r="AC846" t="str">
            <v>ORDEM FINALIZADA</v>
          </cell>
          <cell r="AD846" t="str">
            <v>-22.879663</v>
          </cell>
          <cell r="AE846" t="str">
            <v>-43.095444</v>
          </cell>
          <cell r="AF846" t="str">
            <v>SIM</v>
          </cell>
          <cell r="AG846">
            <v>42844</v>
          </cell>
          <cell r="AH846" t="str">
            <v>AUTO</v>
          </cell>
          <cell r="AJ846">
            <v>42849</v>
          </cell>
          <cell r="AK846" t="str">
            <v>ABR</v>
          </cell>
          <cell r="AL846">
            <v>2017</v>
          </cell>
          <cell r="AM846" t="str">
            <v>Edb Renováveis</v>
          </cell>
          <cell r="AO846" t="str">
            <v>Canadian Solar - CS6X-320P</v>
          </cell>
          <cell r="AP846" t="str">
            <v>Fronius - Fronius Primo 6.0-1</v>
          </cell>
          <cell r="AQ846">
            <v>1</v>
          </cell>
          <cell r="AS846">
            <v>42</v>
          </cell>
          <cell r="AU846" t="str">
            <v>SPT07</v>
          </cell>
          <cell r="AV846" t="str">
            <v>NI32832</v>
          </cell>
          <cell r="AW846" t="str">
            <v>113</v>
          </cell>
          <cell r="AX846" t="str">
            <v>3# PR 1kV 3x95(70)mm²AL</v>
          </cell>
          <cell r="AY846">
            <v>0.28899999999999998</v>
          </cell>
          <cell r="BA846" t="str">
            <v>3# CA 336,4 MCM</v>
          </cell>
          <cell r="BB846">
            <v>12.088671996627069</v>
          </cell>
        </row>
        <row r="847">
          <cell r="B847" t="str">
            <v>A019483161</v>
          </cell>
          <cell r="C847">
            <v>2462969</v>
          </cell>
          <cell r="D847" t="str">
            <v>RONALDO DO VALLE SIMOES</v>
          </cell>
          <cell r="E847">
            <v>6</v>
          </cell>
          <cell r="F847">
            <v>6</v>
          </cell>
          <cell r="G847">
            <v>42807</v>
          </cell>
          <cell r="H847" t="str">
            <v>MAR</v>
          </cell>
          <cell r="I847">
            <v>2017</v>
          </cell>
          <cell r="J847">
            <v>42808</v>
          </cell>
          <cell r="K847">
            <v>42808</v>
          </cell>
          <cell r="L847" t="str">
            <v>MAR</v>
          </cell>
          <cell r="M847">
            <v>2017</v>
          </cell>
          <cell r="N847" t="str">
            <v>-</v>
          </cell>
          <cell r="O847" t="str">
            <v>CONCLUÍDO</v>
          </cell>
          <cell r="P847">
            <v>8</v>
          </cell>
          <cell r="Q847">
            <v>8</v>
          </cell>
          <cell r="R847" t="str">
            <v>Olney</v>
          </cell>
          <cell r="S847" t="str">
            <v>APROVADO</v>
          </cell>
          <cell r="T847">
            <v>42816</v>
          </cell>
          <cell r="U847" t="str">
            <v>MAR</v>
          </cell>
          <cell r="V847">
            <v>2017</v>
          </cell>
          <cell r="W847" t="str">
            <v>PETRÓPOLIS</v>
          </cell>
          <cell r="X847" t="str">
            <v>NT-BR 010 R-1</v>
          </cell>
          <cell r="Y847" t="str">
            <v>MICRO</v>
          </cell>
          <cell r="Z847" t="str">
            <v>NÃO</v>
          </cell>
          <cell r="AA847" t="str">
            <v>BT - 3Ø</v>
          </cell>
          <cell r="AB847" t="str">
            <v>Rural</v>
          </cell>
          <cell r="AC847" t="str">
            <v>ORDEM FINALIZADA</v>
          </cell>
          <cell r="AD847" t="str">
            <v>-22.428745</v>
          </cell>
          <cell r="AE847" t="str">
            <v>-43.253047</v>
          </cell>
          <cell r="AF847" t="str">
            <v>SIM</v>
          </cell>
          <cell r="AG847">
            <v>42828</v>
          </cell>
          <cell r="AH847" t="str">
            <v>AUTO</v>
          </cell>
          <cell r="AJ847">
            <v>42829</v>
          </cell>
          <cell r="AK847" t="str">
            <v>ABR</v>
          </cell>
          <cell r="AL847">
            <v>2017</v>
          </cell>
          <cell r="AM847" t="str">
            <v>Edb Renováveis</v>
          </cell>
          <cell r="AO847" t="str">
            <v>Canadian Solar - CS6X-320P</v>
          </cell>
          <cell r="AP847" t="str">
            <v>Fronius - Fronius Primo 6.0-1</v>
          </cell>
          <cell r="AQ847">
            <v>1</v>
          </cell>
          <cell r="AS847">
            <v>22</v>
          </cell>
          <cell r="AU847" t="str">
            <v>RDC02</v>
          </cell>
          <cell r="AV847" t="str">
            <v>PE66233</v>
          </cell>
          <cell r="AW847" t="str">
            <v>75</v>
          </cell>
          <cell r="AX847" t="str">
            <v>3# PR 1kV 3x95(70)mm²AL</v>
          </cell>
          <cell r="AY847">
            <v>0.37010000000000004</v>
          </cell>
          <cell r="BA847" t="str">
            <v>3# CA 1/0 AWG (CA 2 AWG)</v>
          </cell>
          <cell r="BB847">
            <v>121.56376572184027</v>
          </cell>
        </row>
        <row r="848">
          <cell r="B848" t="str">
            <v>A019469631</v>
          </cell>
          <cell r="C848">
            <v>6635084</v>
          </cell>
          <cell r="D848" t="str">
            <v>ROBERTO BEZERRA MELLO BERARDO C JR</v>
          </cell>
          <cell r="E848">
            <v>5.61</v>
          </cell>
          <cell r="F848">
            <v>5.61</v>
          </cell>
          <cell r="G848">
            <v>42804</v>
          </cell>
          <cell r="H848" t="str">
            <v>MAR</v>
          </cell>
          <cell r="I848">
            <v>2017</v>
          </cell>
          <cell r="J848">
            <v>42809</v>
          </cell>
          <cell r="K848">
            <v>42809</v>
          </cell>
          <cell r="L848" t="str">
            <v>MAR</v>
          </cell>
          <cell r="M848">
            <v>2017</v>
          </cell>
          <cell r="N848" t="str">
            <v>-</v>
          </cell>
          <cell r="O848" t="str">
            <v>CONCLUÍDO</v>
          </cell>
          <cell r="P848">
            <v>12</v>
          </cell>
          <cell r="Q848">
            <v>12</v>
          </cell>
          <cell r="R848" t="str">
            <v>Olney</v>
          </cell>
          <cell r="S848" t="str">
            <v>APROVADO</v>
          </cell>
          <cell r="T848">
            <v>42821</v>
          </cell>
          <cell r="U848" t="str">
            <v>MAR</v>
          </cell>
          <cell r="V848">
            <v>2017</v>
          </cell>
          <cell r="W848" t="str">
            <v>ANGRA</v>
          </cell>
          <cell r="X848" t="str">
            <v>NT-BR 010 R-1</v>
          </cell>
          <cell r="Y848" t="str">
            <v>MICRO</v>
          </cell>
          <cell r="Z848" t="str">
            <v>NÃO</v>
          </cell>
          <cell r="AA848" t="str">
            <v>BT - 3Ø</v>
          </cell>
          <cell r="AB848" t="str">
            <v>Residencial</v>
          </cell>
          <cell r="AC848" t="str">
            <v>ORDEM SUSPENSA</v>
          </cell>
          <cell r="AD848" t="str">
            <v>-23.034400</v>
          </cell>
          <cell r="AE848" t="str">
            <v>-44.150361</v>
          </cell>
          <cell r="AF848" t="str">
            <v>SIM</v>
          </cell>
          <cell r="AG848">
            <v>42196</v>
          </cell>
          <cell r="AH848" t="str">
            <v>AUTO</v>
          </cell>
          <cell r="AK848" t="str">
            <v>-</v>
          </cell>
          <cell r="AL848" t="str">
            <v>-</v>
          </cell>
          <cell r="AM848" t="str">
            <v>Solar Grid</v>
          </cell>
          <cell r="AN848" t="str">
            <v>Cliente trocou de GA para GB - 0013133742</v>
          </cell>
          <cell r="AO848" t="str">
            <v>YINGLI - YL255P-29b</v>
          </cell>
          <cell r="AP848" t="str">
            <v>ABB - PVI-5000-TL-OUTD-S</v>
          </cell>
          <cell r="AQ848">
            <v>1</v>
          </cell>
          <cell r="AS848" t="str">
            <v>-</v>
          </cell>
          <cell r="AU848" t="str">
            <v>JAC05</v>
          </cell>
          <cell r="AV848" t="str">
            <v>AN77367</v>
          </cell>
          <cell r="AW848">
            <v>0</v>
          </cell>
          <cell r="AX848" t="str">
            <v>3# CA 1/0 AWG (CA 2 AWG)</v>
          </cell>
          <cell r="AY848">
            <v>0.25</v>
          </cell>
          <cell r="BA848" t="str">
            <v>3# CA 336,4 MCM (CA 1/0 AWG)</v>
          </cell>
          <cell r="BB848">
            <v>71.891041915318425</v>
          </cell>
        </row>
        <row r="849">
          <cell r="B849" t="str">
            <v>A019494437</v>
          </cell>
          <cell r="C849">
            <v>2987983</v>
          </cell>
          <cell r="D849" t="str">
            <v>CHURRASCARIA PITUCAO LTDA</v>
          </cell>
          <cell r="E849">
            <v>29.6</v>
          </cell>
          <cell r="F849" t="str">
            <v>0</v>
          </cell>
          <cell r="G849">
            <v>42809</v>
          </cell>
          <cell r="H849" t="str">
            <v>MAR</v>
          </cell>
          <cell r="I849">
            <v>2017</v>
          </cell>
          <cell r="J849">
            <v>42809</v>
          </cell>
          <cell r="K849">
            <v>42809</v>
          </cell>
          <cell r="L849" t="str">
            <v>MAR</v>
          </cell>
          <cell r="M849">
            <v>2017</v>
          </cell>
          <cell r="N849" t="str">
            <v>-</v>
          </cell>
          <cell r="O849" t="str">
            <v>CONCLUÍDO</v>
          </cell>
          <cell r="P849">
            <v>16</v>
          </cell>
          <cell r="Q849">
            <v>20</v>
          </cell>
          <cell r="R849" t="str">
            <v>Olney</v>
          </cell>
          <cell r="S849" t="str">
            <v>REPROVADO</v>
          </cell>
          <cell r="T849">
            <v>42825</v>
          </cell>
          <cell r="U849" t="str">
            <v>MAR</v>
          </cell>
          <cell r="V849">
            <v>2017</v>
          </cell>
          <cell r="W849" t="str">
            <v>ITAPERUNA</v>
          </cell>
          <cell r="X849" t="str">
            <v>NT-BR 010 R-1</v>
          </cell>
          <cell r="Y849" t="str">
            <v>MICRO</v>
          </cell>
          <cell r="Z849" t="str">
            <v>NÃO</v>
          </cell>
          <cell r="AA849" t="str">
            <v>BT - 3Ø</v>
          </cell>
          <cell r="AB849" t="str">
            <v>Comercial</v>
          </cell>
          <cell r="AC849" t="str">
            <v>ORDEM FINALIZADA</v>
          </cell>
          <cell r="AD849" t="str">
            <v>-21.142342</v>
          </cell>
          <cell r="AE849" t="str">
            <v>-41.663275</v>
          </cell>
          <cell r="AF849" t="str">
            <v>NÃO</v>
          </cell>
          <cell r="AH849" t="str">
            <v>AUTO</v>
          </cell>
          <cell r="AJ849">
            <v>42853</v>
          </cell>
          <cell r="AK849" t="str">
            <v>ABR</v>
          </cell>
          <cell r="AL849">
            <v>2017</v>
          </cell>
          <cell r="AM849" t="str">
            <v>Antônio C Pinto</v>
          </cell>
          <cell r="AO849" t="str">
            <v>Jinko Solar - EN-JKM265P</v>
          </cell>
          <cell r="AP849" t="str">
            <v>PHB - PHB25K-DT / PHB - PHB4600-SS</v>
          </cell>
          <cell r="AQ849">
            <v>1</v>
          </cell>
          <cell r="AS849">
            <v>44</v>
          </cell>
          <cell r="AT849" t="str">
            <v>Representante Legal + Certificado/Registro - Inversor</v>
          </cell>
          <cell r="AU849" t="str">
            <v>BOJ01</v>
          </cell>
          <cell r="AV849" t="str">
            <v>I449186</v>
          </cell>
          <cell r="AW849" t="str">
            <v>45</v>
          </cell>
          <cell r="AX849" t="str">
            <v>3# BT SDE</v>
          </cell>
          <cell r="AY849">
            <v>2E-3</v>
          </cell>
          <cell r="BA849" t="str">
            <v>3# CA 2 AWG (CA 2 AWG)</v>
          </cell>
          <cell r="BB849">
            <v>25.613562356399395</v>
          </cell>
        </row>
        <row r="850">
          <cell r="B850" t="str">
            <v>A019494830</v>
          </cell>
          <cell r="C850">
            <v>4678848</v>
          </cell>
          <cell r="D850" t="str">
            <v>ROSIANA DA SILVA DITORE</v>
          </cell>
          <cell r="E850">
            <v>3</v>
          </cell>
          <cell r="F850" t="str">
            <v>0</v>
          </cell>
          <cell r="G850">
            <v>42809</v>
          </cell>
          <cell r="H850" t="str">
            <v>MAR</v>
          </cell>
          <cell r="I850">
            <v>2017</v>
          </cell>
          <cell r="J850">
            <v>42809</v>
          </cell>
          <cell r="K850">
            <v>42809</v>
          </cell>
          <cell r="L850" t="str">
            <v>MAR</v>
          </cell>
          <cell r="M850">
            <v>2017</v>
          </cell>
          <cell r="N850" t="str">
            <v>-</v>
          </cell>
          <cell r="O850" t="str">
            <v>VISTORIA</v>
          </cell>
          <cell r="P850">
            <v>19</v>
          </cell>
          <cell r="Q850">
            <v>31</v>
          </cell>
          <cell r="R850" t="str">
            <v>Olney</v>
          </cell>
          <cell r="S850" t="str">
            <v>REPROVADO</v>
          </cell>
          <cell r="T850">
            <v>42828</v>
          </cell>
          <cell r="U850" t="str">
            <v>ABR</v>
          </cell>
          <cell r="V850">
            <v>2017</v>
          </cell>
          <cell r="W850" t="str">
            <v>NITERÓI</v>
          </cell>
          <cell r="X850" t="str">
            <v>NT-BR 010 R-1</v>
          </cell>
          <cell r="Y850" t="str">
            <v>MICRO</v>
          </cell>
          <cell r="Z850" t="str">
            <v>NÃO</v>
          </cell>
          <cell r="AA850" t="str">
            <v>BT - 3Ø</v>
          </cell>
          <cell r="AB850" t="str">
            <v>Residencial</v>
          </cell>
          <cell r="AC850" t="str">
            <v>ORDEM EM EXECUÇÃO</v>
          </cell>
          <cell r="AD850" t="str">
            <v>-22.939616</v>
          </cell>
          <cell r="AE850" t="str">
            <v>-42.956233</v>
          </cell>
          <cell r="AF850" t="str">
            <v>NÃO</v>
          </cell>
          <cell r="AH850" t="str">
            <v>AUTO</v>
          </cell>
          <cell r="AK850" t="str">
            <v>-</v>
          </cell>
          <cell r="AL850" t="str">
            <v>-</v>
          </cell>
          <cell r="AM850" t="str">
            <v>Solar Grid</v>
          </cell>
          <cell r="AN850" t="str">
            <v>Ampliação</v>
          </cell>
          <cell r="AO850" t="str">
            <v>Canadian Solar - CS6P-260P</v>
          </cell>
          <cell r="AP850" t="str">
            <v>ABB - PVI-3.0-TL-OUTD-S</v>
          </cell>
          <cell r="AQ850">
            <v>1</v>
          </cell>
          <cell r="AS850" t="str">
            <v>-</v>
          </cell>
          <cell r="AT850" t="str">
            <v>ART + Coordenadas Geográficas/PS</v>
          </cell>
          <cell r="AU850" t="str">
            <v>INO03</v>
          </cell>
          <cell r="AV850" t="str">
            <v>N700510</v>
          </cell>
          <cell r="AW850">
            <v>30</v>
          </cell>
          <cell r="AX850" t="str">
            <v>3# PR 1kV 3x95(70)mm²AL</v>
          </cell>
          <cell r="AY850">
            <v>0.55400000000000005</v>
          </cell>
          <cell r="BA850" t="str">
            <v>3# CA 2 AWG</v>
          </cell>
          <cell r="BB850">
            <v>14.54</v>
          </cell>
        </row>
        <row r="851">
          <cell r="B851" t="str">
            <v>A019495047</v>
          </cell>
          <cell r="C851">
            <v>5379193</v>
          </cell>
          <cell r="D851" t="str">
            <v>MARCELO DE CASTRO CHRYSOSTOMO</v>
          </cell>
          <cell r="E851">
            <v>3.85</v>
          </cell>
          <cell r="F851" t="str">
            <v>0</v>
          </cell>
          <cell r="G851">
            <v>42809</v>
          </cell>
          <cell r="H851" t="str">
            <v>MAR</v>
          </cell>
          <cell r="I851">
            <v>2017</v>
          </cell>
          <cell r="J851">
            <v>42810</v>
          </cell>
          <cell r="K851">
            <v>42810</v>
          </cell>
          <cell r="L851" t="str">
            <v>MAR</v>
          </cell>
          <cell r="M851">
            <v>2017</v>
          </cell>
          <cell r="N851" t="str">
            <v>-</v>
          </cell>
          <cell r="O851" t="str">
            <v>CONCLUÍDO</v>
          </cell>
          <cell r="P851">
            <v>18</v>
          </cell>
          <cell r="Q851">
            <v>30</v>
          </cell>
          <cell r="R851" t="str">
            <v>Olney</v>
          </cell>
          <cell r="S851" t="str">
            <v>REPROVADO</v>
          </cell>
          <cell r="T851">
            <v>42828</v>
          </cell>
          <cell r="U851" t="str">
            <v>ABR</v>
          </cell>
          <cell r="V851">
            <v>2017</v>
          </cell>
          <cell r="W851" t="str">
            <v>NITERÓI</v>
          </cell>
          <cell r="X851" t="str">
            <v>NT-BR 010 R-1</v>
          </cell>
          <cell r="Y851" t="str">
            <v>MICRO</v>
          </cell>
          <cell r="Z851" t="str">
            <v>NÃO</v>
          </cell>
          <cell r="AA851" t="str">
            <v>BT - 3Ø</v>
          </cell>
          <cell r="AB851" t="str">
            <v>Residencial</v>
          </cell>
          <cell r="AC851" t="str">
            <v>ORDEM FINALIZADA</v>
          </cell>
          <cell r="AD851" t="str">
            <v>-22.888724</v>
          </cell>
          <cell r="AE851" t="str">
            <v>-43.026980</v>
          </cell>
          <cell r="AF851" t="str">
            <v>NÃO</v>
          </cell>
          <cell r="AH851" t="str">
            <v>AUTO</v>
          </cell>
          <cell r="AJ851">
            <v>42853</v>
          </cell>
          <cell r="AK851" t="str">
            <v>ABR</v>
          </cell>
          <cell r="AL851">
            <v>2017</v>
          </cell>
          <cell r="AM851" t="str">
            <v>Márcio J Casici</v>
          </cell>
          <cell r="AO851" t="str">
            <v>Canadian Solar - CS6K-275M</v>
          </cell>
          <cell r="AP851" t="str">
            <v>Fronius - Fronius Primo 4.0-1</v>
          </cell>
          <cell r="AQ851">
            <v>1</v>
          </cell>
          <cell r="AS851">
            <v>44</v>
          </cell>
          <cell r="AT851" t="str">
            <v>Coordenadas Geográficas/PS</v>
          </cell>
          <cell r="AU851" t="str">
            <v>ZSL01</v>
          </cell>
          <cell r="AV851" t="str">
            <v>NI32700</v>
          </cell>
          <cell r="AW851" t="str">
            <v>45</v>
          </cell>
          <cell r="AX851" t="str">
            <v>3# CU 35 mm² (CU 16-1 FIO)</v>
          </cell>
          <cell r="AY851">
            <v>0.2422</v>
          </cell>
          <cell r="BA851" t="str">
            <v>3# CA 2 AWG</v>
          </cell>
          <cell r="BB851">
            <v>36.744755444263028</v>
          </cell>
        </row>
        <row r="852">
          <cell r="B852" t="str">
            <v>A019497141</v>
          </cell>
          <cell r="C852">
            <v>2656359</v>
          </cell>
          <cell r="D852" t="str">
            <v>RENAN MIGUEL SAAD</v>
          </cell>
          <cell r="E852">
            <v>6</v>
          </cell>
          <cell r="F852" t="str">
            <v>0</v>
          </cell>
          <cell r="G852">
            <v>42809</v>
          </cell>
          <cell r="H852" t="str">
            <v>MAR</v>
          </cell>
          <cell r="I852">
            <v>2017</v>
          </cell>
          <cell r="J852">
            <v>42810</v>
          </cell>
          <cell r="K852">
            <v>42810</v>
          </cell>
          <cell r="L852" t="str">
            <v>MAR</v>
          </cell>
          <cell r="M852">
            <v>2017</v>
          </cell>
          <cell r="N852" t="str">
            <v>-</v>
          </cell>
          <cell r="O852" t="str">
            <v>CONCLUÍDO</v>
          </cell>
          <cell r="P852">
            <v>1</v>
          </cell>
          <cell r="Q852">
            <v>19</v>
          </cell>
          <cell r="R852" t="str">
            <v>Olney</v>
          </cell>
          <cell r="S852" t="str">
            <v>REPROVADO</v>
          </cell>
          <cell r="T852">
            <v>42811</v>
          </cell>
          <cell r="U852" t="str">
            <v>MAR</v>
          </cell>
          <cell r="V852">
            <v>2017</v>
          </cell>
          <cell r="W852" t="str">
            <v>PETRÓPOLIS</v>
          </cell>
          <cell r="X852" t="str">
            <v>NT-BR 010 R-1</v>
          </cell>
          <cell r="Y852" t="str">
            <v>MICRO</v>
          </cell>
          <cell r="Z852" t="str">
            <v>NÃO</v>
          </cell>
          <cell r="AA852" t="str">
            <v>BT - 3Ø</v>
          </cell>
          <cell r="AB852" t="str">
            <v>Residencial</v>
          </cell>
          <cell r="AC852" t="str">
            <v>ORDEM FINALIZADA</v>
          </cell>
          <cell r="AD852" t="str">
            <v>-22.391622</v>
          </cell>
          <cell r="AE852" t="str">
            <v>-43.155796</v>
          </cell>
          <cell r="AF852" t="str">
            <v>NÃO</v>
          </cell>
          <cell r="AH852" t="str">
            <v>AUTO</v>
          </cell>
          <cell r="AJ852">
            <v>42850</v>
          </cell>
          <cell r="AK852" t="str">
            <v>ABR</v>
          </cell>
          <cell r="AL852">
            <v>2017</v>
          </cell>
          <cell r="AM852" t="str">
            <v>Renovar Soluções Energéticas e Sustentáveis LTDA</v>
          </cell>
          <cell r="AN852" t="str">
            <v>Ampliação</v>
          </cell>
          <cell r="AO852" t="str">
            <v>Jinko Solar - JKM265P-60 / Axitec - AC-250P/156-60S</v>
          </cell>
          <cell r="AP852" t="str">
            <v>Fronius - Fronius Primo 6.0-1</v>
          </cell>
          <cell r="AQ852">
            <v>1</v>
          </cell>
          <cell r="AS852">
            <v>41</v>
          </cell>
          <cell r="AT852" t="str">
            <v>Coordenadas Geográficas/PS + Outros</v>
          </cell>
          <cell r="AU852" t="str">
            <v>ITP05</v>
          </cell>
          <cell r="AV852" t="str">
            <v>PE66352</v>
          </cell>
          <cell r="AW852">
            <v>113</v>
          </cell>
          <cell r="AX852" t="str">
            <v>3# CA 2 AWG (CA 2 AWG)</v>
          </cell>
          <cell r="AY852">
            <v>0.37110000000000004</v>
          </cell>
          <cell r="BA852" t="str">
            <v>3# CA 2 AWG (CA 2 AWG)</v>
          </cell>
          <cell r="BB852">
            <v>4.3899999999999997</v>
          </cell>
        </row>
        <row r="853">
          <cell r="B853" t="str">
            <v>A019494411</v>
          </cell>
          <cell r="C853">
            <v>3297020</v>
          </cell>
          <cell r="D853" t="str">
            <v>LIA MARCIA DOS SANTOS</v>
          </cell>
          <cell r="E853">
            <v>2.65</v>
          </cell>
          <cell r="F853">
            <v>2.65</v>
          </cell>
          <cell r="G853">
            <v>42809</v>
          </cell>
          <cell r="H853" t="str">
            <v>MAR</v>
          </cell>
          <cell r="I853">
            <v>2017</v>
          </cell>
          <cell r="J853">
            <v>42810</v>
          </cell>
          <cell r="K853">
            <v>42810</v>
          </cell>
          <cell r="L853" t="str">
            <v>MAR</v>
          </cell>
          <cell r="M853">
            <v>2017</v>
          </cell>
          <cell r="N853" t="str">
            <v>-</v>
          </cell>
          <cell r="O853" t="str">
            <v>CONCLUÍDO</v>
          </cell>
          <cell r="P853">
            <v>19</v>
          </cell>
          <cell r="Q853">
            <v>19</v>
          </cell>
          <cell r="R853" t="str">
            <v>Olney</v>
          </cell>
          <cell r="S853" t="str">
            <v>APROVADO</v>
          </cell>
          <cell r="T853">
            <v>42829</v>
          </cell>
          <cell r="U853" t="str">
            <v>ABR</v>
          </cell>
          <cell r="V853">
            <v>2017</v>
          </cell>
          <cell r="W853" t="str">
            <v>ITAPERUNA</v>
          </cell>
          <cell r="X853" t="str">
            <v>NT-BR 010 R-1</v>
          </cell>
          <cell r="Y853" t="str">
            <v>MICRO</v>
          </cell>
          <cell r="Z853" t="str">
            <v>NÃO</v>
          </cell>
          <cell r="AA853" t="str">
            <v>BT - 2Ø</v>
          </cell>
          <cell r="AB853" t="str">
            <v>Rural</v>
          </cell>
          <cell r="AC853" t="str">
            <v>ORDEM FINALIZADA</v>
          </cell>
          <cell r="AD853" t="str">
            <v>-21.151983</v>
          </cell>
          <cell r="AE853" t="str">
            <v>-41.671661</v>
          </cell>
          <cell r="AF853" t="str">
            <v>SIM</v>
          </cell>
          <cell r="AG853">
            <v>42843</v>
          </cell>
          <cell r="AH853" t="str">
            <v>AUTO</v>
          </cell>
          <cell r="AJ853">
            <v>42844</v>
          </cell>
          <cell r="AK853" t="str">
            <v>ABR</v>
          </cell>
          <cell r="AL853">
            <v>2017</v>
          </cell>
          <cell r="AM853" t="str">
            <v>Antônio C Pinto</v>
          </cell>
          <cell r="AO853" t="str">
            <v>Canadian Solar - CS6P-265P</v>
          </cell>
          <cell r="AP853" t="str">
            <v>Fronius - Fronius Primo 3.0-1</v>
          </cell>
          <cell r="AQ853">
            <v>1</v>
          </cell>
          <cell r="AS853">
            <v>35</v>
          </cell>
          <cell r="AU853" t="str">
            <v>BOJ01</v>
          </cell>
          <cell r="AV853" t="str">
            <v>IT12284</v>
          </cell>
          <cell r="AW853" t="str">
            <v>15</v>
          </cell>
          <cell r="AX853" t="str">
            <v>3# BT SDE</v>
          </cell>
          <cell r="AY853">
            <v>2E-3</v>
          </cell>
          <cell r="BA853" t="str">
            <v>3# CA 2 AWG (CA 2 AWG)</v>
          </cell>
          <cell r="BB853">
            <v>25.613562356399395</v>
          </cell>
        </row>
        <row r="854">
          <cell r="B854" t="str">
            <v>A019335552</v>
          </cell>
          <cell r="C854">
            <v>880200</v>
          </cell>
          <cell r="D854" t="str">
            <v>PAULO FERNANDO FERREIRA</v>
          </cell>
          <cell r="E854">
            <v>4.24</v>
          </cell>
          <cell r="F854">
            <v>4.24</v>
          </cell>
          <cell r="G854">
            <v>42783</v>
          </cell>
          <cell r="H854" t="str">
            <v>FEV</v>
          </cell>
          <cell r="I854">
            <v>2017</v>
          </cell>
          <cell r="J854">
            <v>42811</v>
          </cell>
          <cell r="K854">
            <v>42810</v>
          </cell>
          <cell r="L854" t="str">
            <v>MAR</v>
          </cell>
          <cell r="M854">
            <v>2017</v>
          </cell>
          <cell r="N854" t="str">
            <v>-</v>
          </cell>
          <cell r="O854" t="str">
            <v>VISTORIA</v>
          </cell>
          <cell r="P854">
            <v>1</v>
          </cell>
          <cell r="Q854">
            <v>20</v>
          </cell>
          <cell r="R854" t="str">
            <v>Olney</v>
          </cell>
          <cell r="S854" t="str">
            <v>APROVADO</v>
          </cell>
          <cell r="T854">
            <v>42811</v>
          </cell>
          <cell r="U854" t="str">
            <v>MAR</v>
          </cell>
          <cell r="V854">
            <v>2017</v>
          </cell>
          <cell r="W854" t="str">
            <v>SÃO GONÇALO</v>
          </cell>
          <cell r="X854" t="str">
            <v>NT-BR 010 R-1</v>
          </cell>
          <cell r="Y854" t="str">
            <v>MICRO</v>
          </cell>
          <cell r="Z854" t="str">
            <v>NÃO</v>
          </cell>
          <cell r="AA854" t="str">
            <v>BT - 3Ø</v>
          </cell>
          <cell r="AB854" t="str">
            <v>Residencial</v>
          </cell>
          <cell r="AC854" t="str">
            <v>ORDEM SUSPENSA</v>
          </cell>
          <cell r="AD854" t="str">
            <v>-22.707137</v>
          </cell>
          <cell r="AE854" t="str">
            <v>-42.615868</v>
          </cell>
          <cell r="AF854" t="str">
            <v>NÃO</v>
          </cell>
          <cell r="AG854" t="str">
            <v/>
          </cell>
          <cell r="AH854" t="str">
            <v>AUTO</v>
          </cell>
          <cell r="AK854" t="str">
            <v>-</v>
          </cell>
          <cell r="AL854" t="str">
            <v>-</v>
          </cell>
          <cell r="AM854" t="str">
            <v>Alba Energia e Automação</v>
          </cell>
          <cell r="AO854" t="str">
            <v>Canadian Solar - CS6P-265P</v>
          </cell>
          <cell r="AP854" t="str">
            <v>B&amp;B Power - SF5000TL</v>
          </cell>
          <cell r="AQ854">
            <v>2</v>
          </cell>
          <cell r="AS854" t="str">
            <v>-</v>
          </cell>
          <cell r="AU854" t="str">
            <v>RBN02</v>
          </cell>
          <cell r="AV854" t="str">
            <v>SG40315</v>
          </cell>
          <cell r="AW854" t="str">
            <v>45</v>
          </cell>
          <cell r="AX854" t="str">
            <v>3# CA 1/0 AWG (CA 2 AWG)</v>
          </cell>
          <cell r="AY854">
            <v>0.33800000000000002</v>
          </cell>
          <cell r="BA854" t="str">
            <v>3# CA 2 AWG</v>
          </cell>
          <cell r="BB854">
            <v>15.888541222410259</v>
          </cell>
        </row>
        <row r="855">
          <cell r="B855" t="str">
            <v>A018899836</v>
          </cell>
          <cell r="C855">
            <v>4226080</v>
          </cell>
          <cell r="D855" t="str">
            <v>CARLA FRANCO MARTINS</v>
          </cell>
          <cell r="E855">
            <v>0.5</v>
          </cell>
          <cell r="F855" t="str">
            <v>0</v>
          </cell>
          <cell r="G855">
            <v>42730</v>
          </cell>
          <cell r="H855" t="str">
            <v>DEZ</v>
          </cell>
          <cell r="I855">
            <v>2016</v>
          </cell>
          <cell r="J855">
            <v>42811</v>
          </cell>
          <cell r="K855">
            <v>42811</v>
          </cell>
          <cell r="L855" t="str">
            <v>MAR</v>
          </cell>
          <cell r="M855">
            <v>2017</v>
          </cell>
          <cell r="N855" t="str">
            <v>-</v>
          </cell>
          <cell r="O855" t="str">
            <v>VISTORIA</v>
          </cell>
          <cell r="P855">
            <v>3</v>
          </cell>
          <cell r="Q855">
            <v>23</v>
          </cell>
          <cell r="R855" t="str">
            <v>Mariana</v>
          </cell>
          <cell r="S855" t="str">
            <v>REPROVADO</v>
          </cell>
          <cell r="T855">
            <v>42814</v>
          </cell>
          <cell r="U855" t="str">
            <v>MAR</v>
          </cell>
          <cell r="V855">
            <v>2017</v>
          </cell>
          <cell r="W855" t="str">
            <v>TERESÓPOLIS</v>
          </cell>
          <cell r="X855" t="str">
            <v>NT-BR 010 R-1</v>
          </cell>
          <cell r="Y855" t="str">
            <v>MICRO</v>
          </cell>
          <cell r="Z855" t="str">
            <v>NÃO</v>
          </cell>
          <cell r="AA855" t="str">
            <v>BT - 3Ø</v>
          </cell>
          <cell r="AB855" t="str">
            <v>Residencial</v>
          </cell>
          <cell r="AC855" t="str">
            <v>ORDEM EM EXECUÇÃO</v>
          </cell>
          <cell r="AD855" t="str">
            <v>-22.430086</v>
          </cell>
          <cell r="AE855" t="str">
            <v>-42.981612</v>
          </cell>
          <cell r="AF855" t="str">
            <v>NÃO</v>
          </cell>
          <cell r="AH855" t="str">
            <v>AUTO</v>
          </cell>
          <cell r="AK855" t="str">
            <v>-</v>
          </cell>
          <cell r="AL855" t="str">
            <v>-</v>
          </cell>
          <cell r="AM855" t="str">
            <v>Samir A S Leal</v>
          </cell>
          <cell r="AO855" t="str">
            <v>Canadian Solar - CS6P-265P</v>
          </cell>
          <cell r="AP855" t="str">
            <v>Hoymiles - MI-250</v>
          </cell>
          <cell r="AQ855">
            <v>2</v>
          </cell>
          <cell r="AS855" t="str">
            <v>-</v>
          </cell>
          <cell r="AT855" t="str">
            <v>ART + Diagrama/Projeto</v>
          </cell>
          <cell r="AU855" t="str">
            <v>TRB02</v>
          </cell>
          <cell r="AV855" t="str">
            <v>O961032</v>
          </cell>
          <cell r="AW855">
            <v>150</v>
          </cell>
          <cell r="AX855" t="str">
            <v>3# PR 1kV 3x150(70)mm²AL</v>
          </cell>
          <cell r="AY855">
            <v>0.2041</v>
          </cell>
          <cell r="BA855" t="str">
            <v>3# CU 16-1 FIO (CU 16-1 FIO)</v>
          </cell>
          <cell r="BB855">
            <v>4.3790954092150054</v>
          </cell>
        </row>
        <row r="856">
          <cell r="B856" t="str">
            <v>A019330986</v>
          </cell>
          <cell r="C856">
            <v>161042</v>
          </cell>
          <cell r="D856" t="str">
            <v>LUIZ VICTORIO MENNA DA COSTA</v>
          </cell>
          <cell r="E856">
            <v>2.08</v>
          </cell>
          <cell r="F856">
            <v>2.08</v>
          </cell>
          <cell r="G856">
            <v>42782</v>
          </cell>
          <cell r="H856" t="str">
            <v>FEV</v>
          </cell>
          <cell r="I856">
            <v>2017</v>
          </cell>
          <cell r="J856">
            <v>42811</v>
          </cell>
          <cell r="K856">
            <v>42811</v>
          </cell>
          <cell r="L856" t="str">
            <v>MAR</v>
          </cell>
          <cell r="M856">
            <v>2017</v>
          </cell>
          <cell r="N856" t="str">
            <v>-</v>
          </cell>
          <cell r="O856" t="str">
            <v>VISTORIA</v>
          </cell>
          <cell r="P856">
            <v>4</v>
          </cell>
          <cell r="Q856">
            <v>21</v>
          </cell>
          <cell r="R856" t="str">
            <v>Olney</v>
          </cell>
          <cell r="S856" t="str">
            <v>APROVADO</v>
          </cell>
          <cell r="T856">
            <v>42815</v>
          </cell>
          <cell r="U856" t="str">
            <v>MAR</v>
          </cell>
          <cell r="V856">
            <v>2017</v>
          </cell>
          <cell r="W856" t="str">
            <v>CABO FRIO</v>
          </cell>
          <cell r="X856" t="str">
            <v>NT-BR 010 R-1</v>
          </cell>
          <cell r="Y856" t="str">
            <v>MICRO</v>
          </cell>
          <cell r="Z856" t="str">
            <v>NÃO</v>
          </cell>
          <cell r="AA856" t="str">
            <v>BT - 3Ø</v>
          </cell>
          <cell r="AB856" t="str">
            <v>Residencial</v>
          </cell>
          <cell r="AC856" t="str">
            <v>ORDEM SUSPENSA</v>
          </cell>
          <cell r="AD856" t="str">
            <v>-22.664675</v>
          </cell>
          <cell r="AE856" t="str">
            <v>-42.000661</v>
          </cell>
          <cell r="AF856" t="str">
            <v>NÃO</v>
          </cell>
          <cell r="AG856" t="str">
            <v/>
          </cell>
          <cell r="AH856" t="str">
            <v>AUTO</v>
          </cell>
          <cell r="AK856" t="str">
            <v>-</v>
          </cell>
          <cell r="AL856" t="str">
            <v>-</v>
          </cell>
          <cell r="AM856" t="str">
            <v>RDS Energias Renováveis LTDA</v>
          </cell>
          <cell r="AO856" t="str">
            <v>Komaes - KM(P)250</v>
          </cell>
          <cell r="AP856" t="str">
            <v>Fronius - Fronius Galvo 2.5-1</v>
          </cell>
          <cell r="AQ856">
            <v>2</v>
          </cell>
          <cell r="AS856" t="str">
            <v>-</v>
          </cell>
          <cell r="AU856" t="str">
            <v>TAM04</v>
          </cell>
          <cell r="AV856" t="str">
            <v>CF49137</v>
          </cell>
          <cell r="AW856" t="str">
            <v>75</v>
          </cell>
          <cell r="AX856" t="str">
            <v>3# PR 1kV 3x95(70)mm²AL</v>
          </cell>
          <cell r="AY856">
            <v>0.66600000000000004</v>
          </cell>
          <cell r="BA856" t="str">
            <v>2# CA 4 AWG</v>
          </cell>
          <cell r="BB856">
            <v>126.91903740087615</v>
          </cell>
        </row>
        <row r="857">
          <cell r="B857" t="str">
            <v>A019508403</v>
          </cell>
          <cell r="C857">
            <v>3619520</v>
          </cell>
          <cell r="D857" t="str">
            <v>COLEGIO ESCREVENDO O FUTURO EDUCACAO</v>
          </cell>
          <cell r="E857">
            <v>15</v>
          </cell>
          <cell r="F857">
            <v>15</v>
          </cell>
          <cell r="G857">
            <v>42810</v>
          </cell>
          <cell r="H857" t="str">
            <v>MAR</v>
          </cell>
          <cell r="I857">
            <v>2017</v>
          </cell>
          <cell r="J857">
            <v>42811</v>
          </cell>
          <cell r="K857">
            <v>42811</v>
          </cell>
          <cell r="L857" t="str">
            <v>MAR</v>
          </cell>
          <cell r="M857">
            <v>2017</v>
          </cell>
          <cell r="N857" t="str">
            <v>-</v>
          </cell>
          <cell r="O857" t="str">
            <v>SUSPENSO</v>
          </cell>
          <cell r="P857">
            <v>18</v>
          </cell>
          <cell r="Q857">
            <v>18</v>
          </cell>
          <cell r="R857" t="str">
            <v>Olney</v>
          </cell>
          <cell r="S857" t="str">
            <v>REPROVADO</v>
          </cell>
          <cell r="T857">
            <v>42829</v>
          </cell>
          <cell r="U857" t="str">
            <v>ABR</v>
          </cell>
          <cell r="V857">
            <v>2017</v>
          </cell>
          <cell r="W857" t="str">
            <v>NITERÓI</v>
          </cell>
          <cell r="X857" t="str">
            <v>NT-BR 010 R-1</v>
          </cell>
          <cell r="Y857" t="str">
            <v>MICRO</v>
          </cell>
          <cell r="Z857" t="str">
            <v>NÃO</v>
          </cell>
          <cell r="AA857" t="str">
            <v>BT - 3Ø</v>
          </cell>
          <cell r="AB857" t="str">
            <v>Comercial</v>
          </cell>
          <cell r="AC857" t="str">
            <v>ORDEM SUSPENSA</v>
          </cell>
          <cell r="AD857" t="str">
            <v>-22.904888</v>
          </cell>
          <cell r="AE857" t="str">
            <v>-43.105583</v>
          </cell>
          <cell r="AF857" t="str">
            <v>NÃO</v>
          </cell>
          <cell r="AH857" t="str">
            <v>AUTO</v>
          </cell>
          <cell r="AK857" t="str">
            <v>-</v>
          </cell>
          <cell r="AL857" t="str">
            <v>-</v>
          </cell>
          <cell r="AM857" t="str">
            <v>Brasil Solair</v>
          </cell>
          <cell r="AO857" t="str">
            <v>Brasil Solair - BS250-P3</v>
          </cell>
          <cell r="AP857" t="str">
            <v>SAJ - BLS-5.0</v>
          </cell>
          <cell r="AQ857">
            <v>1</v>
          </cell>
          <cell r="AS857" t="str">
            <v>-</v>
          </cell>
          <cell r="AT857" t="str">
            <v>ART + Representante Legal</v>
          </cell>
          <cell r="AU857" t="str">
            <v>ICA06</v>
          </cell>
          <cell r="AV857" t="str">
            <v>NI33639</v>
          </cell>
          <cell r="AW857">
            <v>113</v>
          </cell>
          <cell r="AX857" t="str">
            <v>3# CU 70 mm² (CU 35 mm²)</v>
          </cell>
          <cell r="AY857">
            <v>0.14899999999999999</v>
          </cell>
          <cell r="BA857" t="str">
            <v>3# CA 336,4 MCM (CU 35 mm²)</v>
          </cell>
          <cell r="BB857">
            <v>0.16</v>
          </cell>
        </row>
        <row r="858">
          <cell r="B858" t="str">
            <v>A019508437</v>
          </cell>
          <cell r="C858">
            <v>6441246</v>
          </cell>
          <cell r="D858" t="str">
            <v>POSTO DE GASOLINA MAE GREICE LTDA</v>
          </cell>
          <cell r="E858">
            <v>30</v>
          </cell>
          <cell r="F858">
            <v>30</v>
          </cell>
          <cell r="G858">
            <v>42810</v>
          </cell>
          <cell r="H858" t="str">
            <v>MAR</v>
          </cell>
          <cell r="I858">
            <v>2017</v>
          </cell>
          <cell r="J858">
            <v>42811</v>
          </cell>
          <cell r="K858">
            <v>42811</v>
          </cell>
          <cell r="L858" t="str">
            <v>MAR</v>
          </cell>
          <cell r="M858">
            <v>2017</v>
          </cell>
          <cell r="N858" t="str">
            <v>-</v>
          </cell>
          <cell r="O858" t="str">
            <v>SUSPENSO</v>
          </cell>
          <cell r="P858">
            <v>19</v>
          </cell>
          <cell r="Q858">
            <v>19</v>
          </cell>
          <cell r="R858" t="str">
            <v>Olney</v>
          </cell>
          <cell r="S858" t="str">
            <v>REPROVADO</v>
          </cell>
          <cell r="T858">
            <v>42830</v>
          </cell>
          <cell r="U858" t="str">
            <v>ABR</v>
          </cell>
          <cell r="V858">
            <v>2017</v>
          </cell>
          <cell r="W858" t="str">
            <v>NITERÓI</v>
          </cell>
          <cell r="X858" t="str">
            <v>NT-BR 010 R-1</v>
          </cell>
          <cell r="Y858" t="str">
            <v>MICRO</v>
          </cell>
          <cell r="Z858" t="str">
            <v>NÃO</v>
          </cell>
          <cell r="AA858" t="str">
            <v>BT - 3Ø</v>
          </cell>
          <cell r="AB858" t="str">
            <v>Comercial</v>
          </cell>
          <cell r="AC858" t="str">
            <v>ORDEM SUSPENSA</v>
          </cell>
          <cell r="AD858" t="str">
            <v>-22.904473</v>
          </cell>
          <cell r="AE858" t="str">
            <v>-43.105697</v>
          </cell>
          <cell r="AF858" t="str">
            <v>NÃO</v>
          </cell>
          <cell r="AH858" t="str">
            <v>AUTO</v>
          </cell>
          <cell r="AK858" t="str">
            <v>-</v>
          </cell>
          <cell r="AL858" t="str">
            <v>-</v>
          </cell>
          <cell r="AM858" t="str">
            <v>Brasil Solair</v>
          </cell>
          <cell r="AO858" t="str">
            <v>Brasil Solair - BS250-P3</v>
          </cell>
          <cell r="AP858" t="str">
            <v>SAJ - BLS-5.0</v>
          </cell>
          <cell r="AQ858">
            <v>1</v>
          </cell>
          <cell r="AS858" t="str">
            <v>-</v>
          </cell>
          <cell r="AT858" t="str">
            <v>ART + Representante Legal</v>
          </cell>
          <cell r="AU858" t="str">
            <v>ICA06</v>
          </cell>
          <cell r="AV858" t="str">
            <v>NI32216</v>
          </cell>
          <cell r="AW858">
            <v>113</v>
          </cell>
          <cell r="AX858" t="str">
            <v>2# CU 16-1 FIO (CU 16-1 FIO)</v>
          </cell>
          <cell r="AY858">
            <v>0.38200000000000001</v>
          </cell>
          <cell r="BA858" t="str">
            <v>3# CA 336,4 MCM (CU 35 mm²)</v>
          </cell>
          <cell r="BB858">
            <v>0.16</v>
          </cell>
        </row>
        <row r="859">
          <cell r="B859" t="str">
            <v>A019327888</v>
          </cell>
          <cell r="C859">
            <v>6200511</v>
          </cell>
          <cell r="D859" t="str">
            <v>KAMILLY SALAO DE FESTAS LTDA</v>
          </cell>
          <cell r="E859">
            <v>8.1999999999999993</v>
          </cell>
          <cell r="F859">
            <v>8.1999999999999993</v>
          </cell>
          <cell r="G859">
            <v>42782</v>
          </cell>
          <cell r="H859" t="str">
            <v>FEV</v>
          </cell>
          <cell r="I859">
            <v>2017</v>
          </cell>
          <cell r="J859">
            <v>42814</v>
          </cell>
          <cell r="K859">
            <v>42814</v>
          </cell>
          <cell r="L859" t="str">
            <v>MAR</v>
          </cell>
          <cell r="M859">
            <v>2017</v>
          </cell>
          <cell r="N859" t="str">
            <v>-</v>
          </cell>
          <cell r="O859" t="str">
            <v>VISTORIA</v>
          </cell>
          <cell r="P859">
            <v>2</v>
          </cell>
          <cell r="Q859">
            <v>20</v>
          </cell>
          <cell r="R859" t="str">
            <v>Olney</v>
          </cell>
          <cell r="S859" t="str">
            <v>APROVADO</v>
          </cell>
          <cell r="T859">
            <v>42816</v>
          </cell>
          <cell r="U859" t="str">
            <v>MAR</v>
          </cell>
          <cell r="V859">
            <v>2017</v>
          </cell>
          <cell r="W859" t="str">
            <v>SÃO GONÇALO</v>
          </cell>
          <cell r="X859" t="str">
            <v>NT-BR 010 R-1</v>
          </cell>
          <cell r="Y859" t="str">
            <v>MICRO</v>
          </cell>
          <cell r="Z859" t="str">
            <v>NÃO</v>
          </cell>
          <cell r="AA859" t="str">
            <v>BT - 3Ø</v>
          </cell>
          <cell r="AB859" t="str">
            <v>Comercial</v>
          </cell>
          <cell r="AC859" t="str">
            <v>ORDEM SUSPENSA</v>
          </cell>
          <cell r="AD859" t="str">
            <v>-22.741490</v>
          </cell>
          <cell r="AE859" t="str">
            <v>-42.728452</v>
          </cell>
          <cell r="AF859" t="str">
            <v>NÃO</v>
          </cell>
          <cell r="AG859" t="str">
            <v/>
          </cell>
          <cell r="AH859" t="str">
            <v>AUTO</v>
          </cell>
          <cell r="AK859" t="str">
            <v>-</v>
          </cell>
          <cell r="AL859" t="str">
            <v>-</v>
          </cell>
          <cell r="AM859" t="str">
            <v>Engie</v>
          </cell>
          <cell r="AO859" t="str">
            <v>JA Solar - JAP6 60-265/4BB</v>
          </cell>
          <cell r="AP859" t="str">
            <v>Fronius - Fronius Primo 8.2-1</v>
          </cell>
          <cell r="AQ859">
            <v>2</v>
          </cell>
          <cell r="AS859" t="str">
            <v>-</v>
          </cell>
          <cell r="AU859" t="str">
            <v>TAG03</v>
          </cell>
          <cell r="AV859" t="str">
            <v>SG98936</v>
          </cell>
          <cell r="AW859" t="str">
            <v>45</v>
          </cell>
          <cell r="AX859" t="str">
            <v>3# PR 1kV 3x50(50)mm²AL</v>
          </cell>
          <cell r="AY859">
            <v>0.22009999999999999</v>
          </cell>
          <cell r="BA859" t="str">
            <v>1# CAA 4 AWG (CAA 4 AWG)</v>
          </cell>
          <cell r="BB859">
            <v>110.21724003420232</v>
          </cell>
        </row>
        <row r="860">
          <cell r="B860" t="str">
            <v>A019381816</v>
          </cell>
          <cell r="C860">
            <v>790563</v>
          </cell>
          <cell r="D860" t="str">
            <v>CONCEICAO VANETE CAMARGO DE LIMA</v>
          </cell>
          <cell r="E860">
            <v>1.5</v>
          </cell>
          <cell r="F860" t="str">
            <v>0</v>
          </cell>
          <cell r="G860">
            <v>42789</v>
          </cell>
          <cell r="H860" t="str">
            <v>FEV</v>
          </cell>
          <cell r="I860">
            <v>2017</v>
          </cell>
          <cell r="J860">
            <v>42814</v>
          </cell>
          <cell r="K860">
            <v>42814</v>
          </cell>
          <cell r="L860" t="str">
            <v>MAR</v>
          </cell>
          <cell r="M860">
            <v>2017</v>
          </cell>
          <cell r="N860" t="str">
            <v>-</v>
          </cell>
          <cell r="O860" t="str">
            <v>VISTORIA</v>
          </cell>
          <cell r="P860">
            <v>7</v>
          </cell>
          <cell r="Q860">
            <v>22</v>
          </cell>
          <cell r="R860" t="str">
            <v>Olney</v>
          </cell>
          <cell r="S860" t="str">
            <v>REPROVADO</v>
          </cell>
          <cell r="T860">
            <v>42821</v>
          </cell>
          <cell r="U860" t="str">
            <v>MAR</v>
          </cell>
          <cell r="V860">
            <v>2017</v>
          </cell>
          <cell r="W860" t="str">
            <v>PETRÓPOLIS</v>
          </cell>
          <cell r="X860" t="str">
            <v>NT-BR 010 R-1</v>
          </cell>
          <cell r="Y860" t="str">
            <v>MICRO</v>
          </cell>
          <cell r="Z860" t="str">
            <v>NÃO</v>
          </cell>
          <cell r="AA860" t="str">
            <v>BT - 2Ø</v>
          </cell>
          <cell r="AB860" t="str">
            <v>Residencial</v>
          </cell>
          <cell r="AC860" t="str">
            <v>ORDEM APTA A DESIGNAR</v>
          </cell>
          <cell r="AD860" t="str">
            <v>-22.514389</v>
          </cell>
          <cell r="AE860" t="str">
            <v>-43.221417</v>
          </cell>
          <cell r="AF860" t="str">
            <v>NÃO</v>
          </cell>
          <cell r="AH860" t="str">
            <v>AUTO</v>
          </cell>
          <cell r="AK860" t="str">
            <v>-</v>
          </cell>
          <cell r="AL860" t="str">
            <v>-</v>
          </cell>
          <cell r="AM860" t="str">
            <v>Rodrigo de Lima</v>
          </cell>
          <cell r="AO860" t="str">
            <v>Canadian Solar - CS6X-320P</v>
          </cell>
          <cell r="AP860" t="str">
            <v>PHB - PHB1500-SS</v>
          </cell>
          <cell r="AQ860">
            <v>2</v>
          </cell>
          <cell r="AS860" t="str">
            <v>-</v>
          </cell>
          <cell r="AT860" t="str">
            <v>ART</v>
          </cell>
          <cell r="AU860" t="str">
            <v>BGN02</v>
          </cell>
          <cell r="AV860" t="str">
            <v>PE68306</v>
          </cell>
          <cell r="AW860">
            <v>1</v>
          </cell>
          <cell r="AX860" t="str">
            <v>3# CU 16-1 FIO (CU 16-1 FIO)</v>
          </cell>
          <cell r="AY860">
            <v>0.21309999999999998</v>
          </cell>
          <cell r="BA860" t="str">
            <v>3# CA 336,4 MCM (CA 1/0 AWG)</v>
          </cell>
          <cell r="BB860">
            <v>4.9776884691993839</v>
          </cell>
        </row>
        <row r="861">
          <cell r="B861" t="str">
            <v>A019410322</v>
          </cell>
          <cell r="C861">
            <v>5699098</v>
          </cell>
          <cell r="D861" t="str">
            <v>JOSE ANTONIO GOMES BOECHEM</v>
          </cell>
          <cell r="E861">
            <v>3</v>
          </cell>
          <cell r="F861">
            <v>3</v>
          </cell>
          <cell r="G861">
            <v>42797</v>
          </cell>
          <cell r="H861" t="str">
            <v>MAR</v>
          </cell>
          <cell r="I861">
            <v>2017</v>
          </cell>
          <cell r="J861">
            <v>42814</v>
          </cell>
          <cell r="K861">
            <v>42814</v>
          </cell>
          <cell r="L861" t="str">
            <v>MAR</v>
          </cell>
          <cell r="M861">
            <v>2017</v>
          </cell>
          <cell r="N861" t="str">
            <v>-</v>
          </cell>
          <cell r="O861" t="str">
            <v>VISTORIA</v>
          </cell>
          <cell r="P861">
            <v>36</v>
          </cell>
          <cell r="Q861">
            <v>48</v>
          </cell>
          <cell r="R861" t="str">
            <v>Olney</v>
          </cell>
          <cell r="S861" t="str">
            <v>APROVADO</v>
          </cell>
          <cell r="T861">
            <v>42850</v>
          </cell>
          <cell r="U861" t="str">
            <v>ABR</v>
          </cell>
          <cell r="V861">
            <v>2017</v>
          </cell>
          <cell r="W861" t="str">
            <v>CAMPOS</v>
          </cell>
          <cell r="X861" t="str">
            <v>NT-BR 010 R-1</v>
          </cell>
          <cell r="Y861" t="str">
            <v>MICRO</v>
          </cell>
          <cell r="Z861" t="str">
            <v>NÃO</v>
          </cell>
          <cell r="AA861" t="str">
            <v>BT - 2Ø</v>
          </cell>
          <cell r="AB861" t="str">
            <v>Residencial</v>
          </cell>
          <cell r="AC861" t="str">
            <v>ORDEM EM EXECUÇÃO</v>
          </cell>
          <cell r="AD861" t="str">
            <v>-21.748650</v>
          </cell>
          <cell r="AE861" t="str">
            <v>-41.345993</v>
          </cell>
          <cell r="AF861" t="str">
            <v>NÃO</v>
          </cell>
          <cell r="AG861" t="str">
            <v/>
          </cell>
          <cell r="AH861" t="str">
            <v>AUTO</v>
          </cell>
          <cell r="AK861" t="str">
            <v>-</v>
          </cell>
          <cell r="AL861" t="str">
            <v>-</v>
          </cell>
          <cell r="AM861" t="str">
            <v>Eletri Campos</v>
          </cell>
          <cell r="AO861" t="str">
            <v>Canadian Solar - CS6P-265P</v>
          </cell>
          <cell r="AP861" t="str">
            <v>Fronius - Fronius Primo 3.0-1</v>
          </cell>
          <cell r="AQ861">
            <v>2</v>
          </cell>
          <cell r="AS861" t="str">
            <v>-</v>
          </cell>
          <cell r="AU861" t="str">
            <v>DIC04</v>
          </cell>
          <cell r="AV861" t="str">
            <v>U32144</v>
          </cell>
          <cell r="AW861" t="str">
            <v>...</v>
          </cell>
          <cell r="AX861" t="str">
            <v>...</v>
          </cell>
          <cell r="AY861" t="str">
            <v>...</v>
          </cell>
          <cell r="BA861" t="str">
            <v>3# COMP 185</v>
          </cell>
          <cell r="BB861">
            <v>13.892458099852028</v>
          </cell>
        </row>
        <row r="862">
          <cell r="B862" t="str">
            <v>A019497141</v>
          </cell>
          <cell r="C862">
            <v>2656359</v>
          </cell>
          <cell r="D862" t="str">
            <v>RENAN MIGUEL SAAD</v>
          </cell>
          <cell r="E862">
            <v>6</v>
          </cell>
          <cell r="F862">
            <v>6</v>
          </cell>
          <cell r="G862">
            <v>42809</v>
          </cell>
          <cell r="H862" t="str">
            <v>MAR</v>
          </cell>
          <cell r="I862">
            <v>2017</v>
          </cell>
          <cell r="J862">
            <v>42814</v>
          </cell>
          <cell r="K862">
            <v>42814</v>
          </cell>
          <cell r="L862" t="str">
            <v>MAR</v>
          </cell>
          <cell r="M862">
            <v>2017</v>
          </cell>
          <cell r="N862" t="str">
            <v>-</v>
          </cell>
          <cell r="O862" t="str">
            <v>CONCLUÍDO</v>
          </cell>
          <cell r="P862">
            <v>18</v>
          </cell>
          <cell r="Q862">
            <v>19</v>
          </cell>
          <cell r="R862" t="str">
            <v>Olney</v>
          </cell>
          <cell r="S862" t="str">
            <v>APROVADO</v>
          </cell>
          <cell r="T862">
            <v>42832</v>
          </cell>
          <cell r="U862" t="str">
            <v>ABR</v>
          </cell>
          <cell r="V862">
            <v>2017</v>
          </cell>
          <cell r="W862" t="str">
            <v>PETRÓPOLIS</v>
          </cell>
          <cell r="X862" t="str">
            <v>NT-BR 010 R-1</v>
          </cell>
          <cell r="Y862" t="str">
            <v>MICRO</v>
          </cell>
          <cell r="Z862" t="str">
            <v>NÃO</v>
          </cell>
          <cell r="AA862" t="str">
            <v>BT - 3Ø</v>
          </cell>
          <cell r="AB862" t="str">
            <v>Residencial</v>
          </cell>
          <cell r="AC862" t="str">
            <v>ORDEM FINALIZADA</v>
          </cell>
          <cell r="AD862" t="str">
            <v>-22.391622</v>
          </cell>
          <cell r="AE862" t="str">
            <v>-43.155796</v>
          </cell>
          <cell r="AF862" t="str">
            <v>AMPLIAÇÃO</v>
          </cell>
          <cell r="AG862">
            <v>42849</v>
          </cell>
          <cell r="AH862" t="str">
            <v>AUTO</v>
          </cell>
          <cell r="AJ862">
            <v>42850</v>
          </cell>
          <cell r="AK862" t="str">
            <v>ABR</v>
          </cell>
          <cell r="AL862">
            <v>2017</v>
          </cell>
          <cell r="AM862" t="str">
            <v>Renovar Soluções Energéticas e Sustentáveis LTDA</v>
          </cell>
          <cell r="AN862" t="str">
            <v>Ampliação</v>
          </cell>
          <cell r="AO862" t="str">
            <v>Jinko Solar - JKM265P-60 / Axitec - AC-250P/156-60S</v>
          </cell>
          <cell r="AP862" t="str">
            <v>Fronius - Fronius Primo 6.0-1</v>
          </cell>
          <cell r="AQ862">
            <v>2</v>
          </cell>
          <cell r="AS862">
            <v>41</v>
          </cell>
          <cell r="AU862" t="str">
            <v>ITP05</v>
          </cell>
          <cell r="AV862" t="str">
            <v>PE66352</v>
          </cell>
          <cell r="AW862">
            <v>113</v>
          </cell>
          <cell r="AX862" t="str">
            <v>3# CA 2 AWG (CA 2 AWG)</v>
          </cell>
          <cell r="AY862">
            <v>0.37110000000000004</v>
          </cell>
          <cell r="BA862" t="str">
            <v>3# CA 2 AWG (CA 2 AWG)</v>
          </cell>
          <cell r="BB862">
            <v>4.3899999999999997</v>
          </cell>
        </row>
        <row r="863">
          <cell r="B863" t="str">
            <v>A019389010</v>
          </cell>
          <cell r="C863">
            <v>6657775</v>
          </cell>
          <cell r="D863" t="str">
            <v>ANTONIO SERGIO BARRETO DA SILVA</v>
          </cell>
          <cell r="E863">
            <v>8.1999999999999993</v>
          </cell>
          <cell r="F863">
            <v>8.1999999999999993</v>
          </cell>
          <cell r="G863">
            <v>42790</v>
          </cell>
          <cell r="H863" t="str">
            <v>FEV</v>
          </cell>
          <cell r="I863">
            <v>2017</v>
          </cell>
          <cell r="J863">
            <v>42814</v>
          </cell>
          <cell r="K863">
            <v>42814</v>
          </cell>
          <cell r="L863" t="str">
            <v>MAR</v>
          </cell>
          <cell r="M863">
            <v>2017</v>
          </cell>
          <cell r="N863" t="str">
            <v>-</v>
          </cell>
          <cell r="O863" t="str">
            <v>VISTORIA</v>
          </cell>
          <cell r="P863">
            <v>36</v>
          </cell>
          <cell r="Q863">
            <v>49</v>
          </cell>
          <cell r="R863" t="str">
            <v>Olney</v>
          </cell>
          <cell r="S863" t="str">
            <v>APROVADO</v>
          </cell>
          <cell r="T863">
            <v>42850</v>
          </cell>
          <cell r="U863" t="str">
            <v>ABR</v>
          </cell>
          <cell r="V863">
            <v>2017</v>
          </cell>
          <cell r="W863" t="str">
            <v>CAMPOS</v>
          </cell>
          <cell r="X863" t="str">
            <v>NT-BR 010 R-1</v>
          </cell>
          <cell r="Y863" t="str">
            <v>MICRO</v>
          </cell>
          <cell r="Z863" t="str">
            <v>NÃO</v>
          </cell>
          <cell r="AA863" t="str">
            <v>BT - 2Ø</v>
          </cell>
          <cell r="AB863" t="str">
            <v>Residencial</v>
          </cell>
          <cell r="AC863" t="str">
            <v>ORDEM EM EXECUÇÃO</v>
          </cell>
          <cell r="AD863" t="str">
            <v>-21.736464</v>
          </cell>
          <cell r="AE863" t="str">
            <v>-41.351598</v>
          </cell>
          <cell r="AF863" t="str">
            <v>NÃO</v>
          </cell>
          <cell r="AG863" t="str">
            <v/>
          </cell>
          <cell r="AH863" t="str">
            <v>AUTO</v>
          </cell>
          <cell r="AK863" t="str">
            <v>-</v>
          </cell>
          <cell r="AL863" t="str">
            <v>-</v>
          </cell>
          <cell r="AM863" t="str">
            <v>Eletri Campos</v>
          </cell>
          <cell r="AO863" t="str">
            <v>Canadian Solar - CS6P-265P</v>
          </cell>
          <cell r="AP863" t="str">
            <v>Fronius - Fronius Primo 8.2-1</v>
          </cell>
          <cell r="AQ863">
            <v>2</v>
          </cell>
          <cell r="AS863" t="str">
            <v>-</v>
          </cell>
          <cell r="AU863" t="str">
            <v>MOB04</v>
          </cell>
          <cell r="AV863" t="str">
            <v>C353361</v>
          </cell>
          <cell r="AW863" t="str">
            <v>75</v>
          </cell>
          <cell r="AX863" t="str">
            <v>3# PR 1kV 3x95(70)mm²AL</v>
          </cell>
          <cell r="AY863">
            <v>0.38600000000000001</v>
          </cell>
          <cell r="BA863" t="str">
            <v>3# CA 336,4 MCM (CA 1/0 AWG)</v>
          </cell>
          <cell r="BB863">
            <v>19.874698185672543</v>
          </cell>
        </row>
        <row r="864">
          <cell r="B864" t="str">
            <v>A019522445</v>
          </cell>
          <cell r="C864">
            <v>6147798</v>
          </cell>
          <cell r="D864" t="str">
            <v>RIVELINO INACIO DE SOUZA</v>
          </cell>
          <cell r="E864">
            <v>3.6</v>
          </cell>
          <cell r="F864" t="str">
            <v>0</v>
          </cell>
          <cell r="G864">
            <v>42813</v>
          </cell>
          <cell r="H864" t="str">
            <v>MAR</v>
          </cell>
          <cell r="I864">
            <v>2017</v>
          </cell>
          <cell r="J864">
            <v>42815</v>
          </cell>
          <cell r="K864">
            <v>42815</v>
          </cell>
          <cell r="L864" t="str">
            <v>MAR</v>
          </cell>
          <cell r="M864">
            <v>2017</v>
          </cell>
          <cell r="N864" t="str">
            <v>-</v>
          </cell>
          <cell r="O864" t="str">
            <v>VISTORIA</v>
          </cell>
          <cell r="P864">
            <v>17</v>
          </cell>
          <cell r="Q864">
            <v>31</v>
          </cell>
          <cell r="R864" t="str">
            <v>Olney</v>
          </cell>
          <cell r="S864" t="str">
            <v>REPROVADO</v>
          </cell>
          <cell r="T864">
            <v>42832</v>
          </cell>
          <cell r="U864" t="str">
            <v>ABR</v>
          </cell>
          <cell r="V864">
            <v>2017</v>
          </cell>
          <cell r="W864" t="str">
            <v>CAMPOS</v>
          </cell>
          <cell r="X864" t="str">
            <v>NT-BR 010 R-1</v>
          </cell>
          <cell r="Y864" t="str">
            <v>MICRO</v>
          </cell>
          <cell r="Z864" t="str">
            <v>NÃO</v>
          </cell>
          <cell r="AA864" t="str">
            <v>BT - 2Ø</v>
          </cell>
          <cell r="AB864" t="str">
            <v>Residencial</v>
          </cell>
          <cell r="AC864" t="str">
            <v>ORDEM APTA A DESIGNAR</v>
          </cell>
          <cell r="AD864" t="str">
            <v>-21.766860</v>
          </cell>
          <cell r="AE864" t="str">
            <v>-41.272794</v>
          </cell>
          <cell r="AF864" t="str">
            <v>NÃO</v>
          </cell>
          <cell r="AH864" t="str">
            <v>AUTO</v>
          </cell>
          <cell r="AK864" t="str">
            <v>-</v>
          </cell>
          <cell r="AL864" t="str">
            <v>-</v>
          </cell>
          <cell r="AM864" t="str">
            <v>Sollar</v>
          </cell>
          <cell r="AO864" t="str">
            <v>Canadian Solar - CS6P-270M</v>
          </cell>
          <cell r="AP864" t="str">
            <v>ABB - PVI-3.6-TL-OUTD-S</v>
          </cell>
          <cell r="AQ864">
            <v>1</v>
          </cell>
          <cell r="AS864" t="str">
            <v>-</v>
          </cell>
          <cell r="AT864" t="str">
            <v>Diagrama/Projeto + Outros</v>
          </cell>
          <cell r="AU864" t="str">
            <v>DIC02</v>
          </cell>
          <cell r="AV864" t="str">
            <v>C354302</v>
          </cell>
          <cell r="AW864" t="str">
            <v>75</v>
          </cell>
          <cell r="AX864" t="str">
            <v>3# PR 1kV 3x50(50)mm²AL</v>
          </cell>
          <cell r="AY864">
            <v>0.32900000000000001</v>
          </cell>
          <cell r="BA864" t="str">
            <v>3# CA 2 AWG</v>
          </cell>
          <cell r="BB864">
            <v>34.26792977337162</v>
          </cell>
        </row>
        <row r="865">
          <cell r="B865" t="str">
            <v>A019086955</v>
          </cell>
          <cell r="C865">
            <v>6327272</v>
          </cell>
          <cell r="D865" t="str">
            <v>ALZIRA PESSOA PEREIRA</v>
          </cell>
          <cell r="E865">
            <v>2.12</v>
          </cell>
          <cell r="F865">
            <v>2.12</v>
          </cell>
          <cell r="G865">
            <v>42752</v>
          </cell>
          <cell r="H865" t="str">
            <v>JAN</v>
          </cell>
          <cell r="I865">
            <v>2017</v>
          </cell>
          <cell r="J865">
            <v>42816</v>
          </cell>
          <cell r="K865">
            <v>42816</v>
          </cell>
          <cell r="L865" t="str">
            <v>MAR</v>
          </cell>
          <cell r="M865">
            <v>2017</v>
          </cell>
          <cell r="N865" t="str">
            <v>-</v>
          </cell>
          <cell r="O865" t="str">
            <v>SUSPENSO</v>
          </cell>
          <cell r="P865">
            <v>2</v>
          </cell>
          <cell r="Q865">
            <v>28</v>
          </cell>
          <cell r="R865" t="str">
            <v>Olney</v>
          </cell>
          <cell r="S865" t="str">
            <v>REPROVADO</v>
          </cell>
          <cell r="T865">
            <v>42818</v>
          </cell>
          <cell r="U865" t="str">
            <v>MAR</v>
          </cell>
          <cell r="V865">
            <v>2017</v>
          </cell>
          <cell r="W865" t="str">
            <v>ANGRA</v>
          </cell>
          <cell r="X865" t="str">
            <v>NT-BR 010 R-1</v>
          </cell>
          <cell r="Y865" t="str">
            <v>MICRO</v>
          </cell>
          <cell r="Z865" t="str">
            <v>NÃO</v>
          </cell>
          <cell r="AA865" t="str">
            <v>BT - 3Ø</v>
          </cell>
          <cell r="AC865" t="str">
            <v>ORDEM SUSPENSA</v>
          </cell>
          <cell r="AD865" t="str">
            <v>-22.923827</v>
          </cell>
          <cell r="AE865" t="str">
            <v>-43.949873</v>
          </cell>
          <cell r="AF865" t="str">
            <v>NÃO</v>
          </cell>
          <cell r="AH865" t="str">
            <v>AUTO</v>
          </cell>
          <cell r="AK865" t="str">
            <v>-</v>
          </cell>
          <cell r="AL865" t="str">
            <v>-</v>
          </cell>
          <cell r="AM865" t="str">
            <v>Igor Rios</v>
          </cell>
          <cell r="AQ865">
            <v>3</v>
          </cell>
          <cell r="AS865" t="str">
            <v>-</v>
          </cell>
          <cell r="AT865" t="str">
            <v>Formulário de SA</v>
          </cell>
          <cell r="AU865" t="str">
            <v>MUR03</v>
          </cell>
          <cell r="AV865" t="str">
            <v>AN78449</v>
          </cell>
          <cell r="AW865">
            <v>75</v>
          </cell>
          <cell r="AX865" t="str">
            <v>3# CU 70 mm² (CU 35 mm²)</v>
          </cell>
          <cell r="AY865">
            <v>0.1231</v>
          </cell>
          <cell r="BA865" t="str">
            <v>3# CA 2 AWG</v>
          </cell>
          <cell r="BB865">
            <v>3.69</v>
          </cell>
        </row>
        <row r="866">
          <cell r="B866" t="str">
            <v>A019288056</v>
          </cell>
          <cell r="C866">
            <v>2377568</v>
          </cell>
          <cell r="D866" t="str">
            <v>ALVARO GOMES DA CRUZ NETO</v>
          </cell>
          <cell r="E866">
            <v>3.6</v>
          </cell>
          <cell r="F866" t="str">
            <v>0</v>
          </cell>
          <cell r="G866">
            <v>42776</v>
          </cell>
          <cell r="H866" t="str">
            <v>FEV</v>
          </cell>
          <cell r="I866">
            <v>2017</v>
          </cell>
          <cell r="J866">
            <v>42816</v>
          </cell>
          <cell r="K866">
            <v>42816</v>
          </cell>
          <cell r="L866" t="str">
            <v>MAR</v>
          </cell>
          <cell r="M866">
            <v>2017</v>
          </cell>
          <cell r="N866" t="str">
            <v>-</v>
          </cell>
          <cell r="O866" t="str">
            <v>CONCLUÍDO</v>
          </cell>
          <cell r="P866">
            <v>1</v>
          </cell>
          <cell r="Q866">
            <v>23</v>
          </cell>
          <cell r="R866" t="str">
            <v>Olney</v>
          </cell>
          <cell r="S866" t="str">
            <v>REPROVADO</v>
          </cell>
          <cell r="T866">
            <v>42817</v>
          </cell>
          <cell r="U866" t="str">
            <v>MAR</v>
          </cell>
          <cell r="V866">
            <v>2017</v>
          </cell>
          <cell r="W866" t="str">
            <v>MAGÉ</v>
          </cell>
          <cell r="X866" t="str">
            <v>NT-BR 010 R-1</v>
          </cell>
          <cell r="Y866" t="str">
            <v>MICRO</v>
          </cell>
          <cell r="Z866" t="str">
            <v>NÃO</v>
          </cell>
          <cell r="AA866" t="str">
            <v>BT - 3Ø</v>
          </cell>
          <cell r="AB866" t="str">
            <v>Residencial</v>
          </cell>
          <cell r="AC866" t="str">
            <v>ORDEM APTA A DESIGNAR</v>
          </cell>
          <cell r="AD866" t="str">
            <v>-22.662228</v>
          </cell>
          <cell r="AE866" t="str">
            <v>-43.171587</v>
          </cell>
          <cell r="AF866" t="str">
            <v>NÃO</v>
          </cell>
          <cell r="AH866" t="str">
            <v>AUTO</v>
          </cell>
          <cell r="AK866" t="str">
            <v>-</v>
          </cell>
          <cell r="AL866" t="str">
            <v>-</v>
          </cell>
          <cell r="AM866" t="str">
            <v>Startup</v>
          </cell>
          <cell r="AO866" t="str">
            <v>Canadian Solar - CS6K-275M</v>
          </cell>
          <cell r="AP866" t="str">
            <v>ABB - PVI-3.6-TL-OUTD-S</v>
          </cell>
          <cell r="AQ866">
            <v>2</v>
          </cell>
          <cell r="AS866" t="str">
            <v>-</v>
          </cell>
          <cell r="AT866" t="str">
            <v>Formulário de SA + Representante Legal</v>
          </cell>
          <cell r="AU866" t="str">
            <v>PAR14</v>
          </cell>
          <cell r="AV866" t="str">
            <v>MG86520</v>
          </cell>
          <cell r="AW866" t="str">
            <v>45</v>
          </cell>
          <cell r="AX866" t="str">
            <v>3# CA 1/0 AWG (CA 1/0 AWG)</v>
          </cell>
          <cell r="AY866">
            <v>0.30399999999999999</v>
          </cell>
          <cell r="BA866" t="str">
            <v>3# CA 2 AWG</v>
          </cell>
          <cell r="BB866">
            <v>82.269071677460104</v>
          </cell>
        </row>
        <row r="867">
          <cell r="B867" t="str">
            <v>A019529601</v>
          </cell>
          <cell r="C867">
            <v>2913739</v>
          </cell>
          <cell r="D867" t="str">
            <v>FERNANDA TAVARES DE FIGUEIREDO</v>
          </cell>
          <cell r="E867">
            <v>6</v>
          </cell>
          <cell r="F867">
            <v>6</v>
          </cell>
          <cell r="G867">
            <v>42814</v>
          </cell>
          <cell r="H867" t="str">
            <v>MAR</v>
          </cell>
          <cell r="I867">
            <v>2017</v>
          </cell>
          <cell r="J867">
            <v>42816</v>
          </cell>
          <cell r="K867">
            <v>42816</v>
          </cell>
          <cell r="L867" t="str">
            <v>MAR</v>
          </cell>
          <cell r="M867">
            <v>2017</v>
          </cell>
          <cell r="N867" t="str">
            <v>-</v>
          </cell>
          <cell r="O867" t="str">
            <v>CONCLUÍDO</v>
          </cell>
          <cell r="P867">
            <v>19</v>
          </cell>
          <cell r="Q867">
            <v>19</v>
          </cell>
          <cell r="R867" t="str">
            <v>Olney</v>
          </cell>
          <cell r="S867" t="str">
            <v>APROVADO</v>
          </cell>
          <cell r="T867">
            <v>42835</v>
          </cell>
          <cell r="U867" t="str">
            <v>ABR</v>
          </cell>
          <cell r="V867">
            <v>2017</v>
          </cell>
          <cell r="W867" t="str">
            <v>NITERÓI</v>
          </cell>
          <cell r="X867" t="str">
            <v>NT-BR 010 R-1</v>
          </cell>
          <cell r="Y867" t="str">
            <v>MICRO</v>
          </cell>
          <cell r="Z867" t="str">
            <v>NÃO</v>
          </cell>
          <cell r="AA867" t="str">
            <v>BT - 3Ø</v>
          </cell>
          <cell r="AB867" t="str">
            <v>Residencial</v>
          </cell>
          <cell r="AC867" t="str">
            <v>ORDEM FINALIZADA</v>
          </cell>
          <cell r="AD867" t="str">
            <v>-22.970394</v>
          </cell>
          <cell r="AE867" t="str">
            <v>-42.926348</v>
          </cell>
          <cell r="AF867" t="str">
            <v>SIM</v>
          </cell>
          <cell r="AG867">
            <v>42843</v>
          </cell>
          <cell r="AH867" t="str">
            <v>AUTO</v>
          </cell>
          <cell r="AJ867">
            <v>42844</v>
          </cell>
          <cell r="AK867" t="str">
            <v>ABR</v>
          </cell>
          <cell r="AL867">
            <v>2017</v>
          </cell>
          <cell r="AM867" t="str">
            <v>Enel Soluções</v>
          </cell>
          <cell r="AO867" t="str">
            <v>Canadian Solar - CS6K-275</v>
          </cell>
          <cell r="AP867" t="str">
            <v>Fronius - Fronius Primo 6.0-1</v>
          </cell>
          <cell r="AQ867">
            <v>1</v>
          </cell>
          <cell r="AS867">
            <v>30</v>
          </cell>
          <cell r="AU867" t="str">
            <v>INO03</v>
          </cell>
          <cell r="AV867" t="str">
            <v>NI17183</v>
          </cell>
          <cell r="AW867" t="str">
            <v>30</v>
          </cell>
          <cell r="AX867" t="str">
            <v>3# PR 1kV 3x95(70)mm²AL</v>
          </cell>
          <cell r="AY867">
            <v>0.33</v>
          </cell>
          <cell r="BA867" t="str">
            <v>3# CA 2 AWG</v>
          </cell>
          <cell r="BB867">
            <v>85.402912164406942</v>
          </cell>
        </row>
        <row r="868">
          <cell r="B868" t="str">
            <v>A019532995</v>
          </cell>
          <cell r="C868">
            <v>6608228</v>
          </cell>
          <cell r="D868" t="str">
            <v>MARCELO POEYS DAIR</v>
          </cell>
          <cell r="E868">
            <v>4.24</v>
          </cell>
          <cell r="F868">
            <v>4.24</v>
          </cell>
          <cell r="G868">
            <v>42815</v>
          </cell>
          <cell r="H868" t="str">
            <v>MAR</v>
          </cell>
          <cell r="I868">
            <v>2017</v>
          </cell>
          <cell r="J868">
            <v>42816</v>
          </cell>
          <cell r="K868">
            <v>42816</v>
          </cell>
          <cell r="L868" t="str">
            <v>MAR</v>
          </cell>
          <cell r="M868">
            <v>2017</v>
          </cell>
          <cell r="N868" t="str">
            <v>-</v>
          </cell>
          <cell r="O868" t="str">
            <v>VISTORIA</v>
          </cell>
          <cell r="P868">
            <v>27</v>
          </cell>
          <cell r="Q868">
            <v>27</v>
          </cell>
          <cell r="R868" t="str">
            <v>Olney</v>
          </cell>
          <cell r="S868" t="str">
            <v>APROVADO</v>
          </cell>
          <cell r="T868">
            <v>42843</v>
          </cell>
          <cell r="U868" t="str">
            <v>ABR</v>
          </cell>
          <cell r="V868">
            <v>2017</v>
          </cell>
          <cell r="W868" t="str">
            <v>ITAPERUNA</v>
          </cell>
          <cell r="X868" t="str">
            <v>NT-BR 010 R-1</v>
          </cell>
          <cell r="Y868" t="str">
            <v>MICRO</v>
          </cell>
          <cell r="Z868" t="str">
            <v>NÃO</v>
          </cell>
          <cell r="AA868" t="str">
            <v>BT - 2Ø</v>
          </cell>
          <cell r="AB868" t="str">
            <v>Residencial</v>
          </cell>
          <cell r="AC868" t="str">
            <v>ORDEM EM EXECUÇÃO</v>
          </cell>
          <cell r="AD868" t="str">
            <v>-21.212272</v>
          </cell>
          <cell r="AE868" t="str">
            <v>-41.859736</v>
          </cell>
          <cell r="AF868" t="str">
            <v>NÃO</v>
          </cell>
          <cell r="AG868" t="str">
            <v/>
          </cell>
          <cell r="AH868" t="str">
            <v>AUTO</v>
          </cell>
          <cell r="AK868" t="str">
            <v>-</v>
          </cell>
          <cell r="AL868" t="str">
            <v>-</v>
          </cell>
          <cell r="AM868" t="str">
            <v>Antonio C Pinto</v>
          </cell>
          <cell r="AO868" t="str">
            <v>Canadian Solar - CS6P-265P</v>
          </cell>
          <cell r="AP868" t="str">
            <v>PHB - PHB-4600-SS</v>
          </cell>
          <cell r="AQ868">
            <v>1</v>
          </cell>
          <cell r="AS868" t="str">
            <v>-</v>
          </cell>
          <cell r="AU868" t="str">
            <v>ITR01</v>
          </cell>
          <cell r="AV868" t="str">
            <v>IT10901</v>
          </cell>
          <cell r="AW868" t="str">
            <v>75</v>
          </cell>
          <cell r="AX868" t="str">
            <v>3# PR 1kV 3x50(50)mm²AL</v>
          </cell>
          <cell r="AY868">
            <v>0.46610000000000001</v>
          </cell>
          <cell r="BA868" t="str">
            <v>3# CA 4 AWG</v>
          </cell>
          <cell r="BB868">
            <v>71.04874090875964</v>
          </cell>
        </row>
        <row r="869">
          <cell r="B869" t="str">
            <v>A019533084</v>
          </cell>
          <cell r="C869">
            <v>6699513</v>
          </cell>
          <cell r="D869" t="str">
            <v>PAULO CEZAR AMARAL SOARES</v>
          </cell>
          <cell r="E869">
            <v>6</v>
          </cell>
          <cell r="F869" t="str">
            <v>0</v>
          </cell>
          <cell r="G869">
            <v>42815</v>
          </cell>
          <cell r="H869" t="str">
            <v>MAR</v>
          </cell>
          <cell r="I869">
            <v>2017</v>
          </cell>
          <cell r="J869">
            <v>42816</v>
          </cell>
          <cell r="K869">
            <v>42816</v>
          </cell>
          <cell r="L869" t="str">
            <v>MAR</v>
          </cell>
          <cell r="M869">
            <v>2017</v>
          </cell>
          <cell r="N869" t="str">
            <v>-</v>
          </cell>
          <cell r="O869" t="str">
            <v>CONCLUÍDO</v>
          </cell>
          <cell r="P869">
            <v>21</v>
          </cell>
          <cell r="Q869">
            <v>21</v>
          </cell>
          <cell r="R869" t="str">
            <v>Olney</v>
          </cell>
          <cell r="S869" t="str">
            <v>REPROVADO</v>
          </cell>
          <cell r="T869">
            <v>42837</v>
          </cell>
          <cell r="U869" t="str">
            <v>ABR</v>
          </cell>
          <cell r="V869">
            <v>2017</v>
          </cell>
          <cell r="W869" t="str">
            <v>NITERÓI</v>
          </cell>
          <cell r="X869" t="str">
            <v>NT-BR 010 R-1</v>
          </cell>
          <cell r="Y869" t="str">
            <v>MICRO</v>
          </cell>
          <cell r="Z869" t="str">
            <v>NÃO</v>
          </cell>
          <cell r="AA869" t="str">
            <v>BT - 3Ø</v>
          </cell>
          <cell r="AB869" t="str">
            <v>Residencial</v>
          </cell>
          <cell r="AC869" t="str">
            <v>ORDEM FINALIZADA</v>
          </cell>
          <cell r="AD869" t="str">
            <v>-22.881895</v>
          </cell>
          <cell r="AE869" t="str">
            <v>-43.056865</v>
          </cell>
          <cell r="AF869" t="str">
            <v>NÃO</v>
          </cell>
          <cell r="AH869" t="str">
            <v>AUTO REM</v>
          </cell>
          <cell r="AI869" t="str">
            <v>5753240 - 40% / 6710947 - 60%</v>
          </cell>
          <cell r="AJ869">
            <v>42850</v>
          </cell>
          <cell r="AK869" t="str">
            <v>ABR</v>
          </cell>
          <cell r="AL869">
            <v>2017</v>
          </cell>
          <cell r="AM869" t="str">
            <v>Engie</v>
          </cell>
          <cell r="AO869" t="str">
            <v>JAP Solar - 265 4BB</v>
          </cell>
          <cell r="AP869" t="str">
            <v>ABB - PVI-6000-TL-OUTD</v>
          </cell>
          <cell r="AQ869">
            <v>1</v>
          </cell>
          <cell r="AS869">
            <v>35</v>
          </cell>
          <cell r="AT869" t="str">
            <v>ART + Diagrama/Projeto + Representante Legal</v>
          </cell>
          <cell r="AU869" t="str">
            <v>ZSL05</v>
          </cell>
          <cell r="AV869" t="str">
            <v>NI33554</v>
          </cell>
          <cell r="AW869" t="str">
            <v>45</v>
          </cell>
          <cell r="AX869" t="str">
            <v>3# CU 35 mm² (CU 16-1 FIO)</v>
          </cell>
          <cell r="AY869">
            <v>0.34399999999999997</v>
          </cell>
          <cell r="BA869" t="str">
            <v>3# CA 2 AWG</v>
          </cell>
          <cell r="BB869">
            <v>41.46003860583054</v>
          </cell>
        </row>
        <row r="870">
          <cell r="B870" t="str">
            <v>A019536119</v>
          </cell>
          <cell r="C870">
            <v>6683232</v>
          </cell>
          <cell r="D870" t="str">
            <v>FEFM IMPERMEABILIZACAO E CONSTRUCOES LTD</v>
          </cell>
          <cell r="E870">
            <v>21.06</v>
          </cell>
          <cell r="F870">
            <v>21.06</v>
          </cell>
          <cell r="G870">
            <v>42815</v>
          </cell>
          <cell r="H870" t="str">
            <v>MAR</v>
          </cell>
          <cell r="I870">
            <v>2017</v>
          </cell>
          <cell r="J870">
            <v>42816</v>
          </cell>
          <cell r="K870">
            <v>42816</v>
          </cell>
          <cell r="L870" t="str">
            <v>MAR</v>
          </cell>
          <cell r="M870">
            <v>2017</v>
          </cell>
          <cell r="N870" t="str">
            <v>-</v>
          </cell>
          <cell r="O870" t="str">
            <v>VISTORIA</v>
          </cell>
          <cell r="P870">
            <v>27</v>
          </cell>
          <cell r="Q870">
            <v>27</v>
          </cell>
          <cell r="R870" t="str">
            <v>Olney</v>
          </cell>
          <cell r="S870" t="str">
            <v>APROVADO</v>
          </cell>
          <cell r="T870">
            <v>42843</v>
          </cell>
          <cell r="U870" t="str">
            <v>ABR</v>
          </cell>
          <cell r="V870">
            <v>2017</v>
          </cell>
          <cell r="W870" t="str">
            <v>NITERÓI</v>
          </cell>
          <cell r="X870" t="str">
            <v>NT-BR 010 R-1</v>
          </cell>
          <cell r="Y870" t="str">
            <v>MICRO</v>
          </cell>
          <cell r="Z870" t="str">
            <v>NÃO</v>
          </cell>
          <cell r="AA870" t="str">
            <v>BT - 3Ø</v>
          </cell>
          <cell r="AB870" t="str">
            <v>Residencial</v>
          </cell>
          <cell r="AC870" t="str">
            <v>ORDEM EM EXECUÇÃO</v>
          </cell>
          <cell r="AD870" t="str">
            <v>-22.937419</v>
          </cell>
          <cell r="AE870" t="str">
            <v>-43.060650</v>
          </cell>
          <cell r="AF870" t="str">
            <v>NÃO</v>
          </cell>
          <cell r="AG870" t="str">
            <v/>
          </cell>
          <cell r="AH870" t="str">
            <v>AUTO</v>
          </cell>
          <cell r="AK870" t="str">
            <v>-</v>
          </cell>
          <cell r="AL870" t="str">
            <v>-</v>
          </cell>
          <cell r="AM870" t="str">
            <v>Enel Soluções</v>
          </cell>
          <cell r="AO870" t="str">
            <v>Jinko Solar - JKM260P</v>
          </cell>
          <cell r="AP870" t="str">
            <v>Fronius - Fronius Symo 12.0-3 208/240</v>
          </cell>
          <cell r="AQ870">
            <v>1</v>
          </cell>
          <cell r="AS870" t="str">
            <v>-</v>
          </cell>
          <cell r="AU870" t="str">
            <v>PIN09</v>
          </cell>
          <cell r="AV870" t="str">
            <v>NI33617</v>
          </cell>
          <cell r="AW870" t="str">
            <v>75</v>
          </cell>
          <cell r="AX870" t="str">
            <v>3# PR 1kV 3x50(50)mm²AL</v>
          </cell>
          <cell r="AY870">
            <v>0.40300000000000002</v>
          </cell>
          <cell r="BA870" t="str">
            <v>3# CA 2 AWG</v>
          </cell>
          <cell r="BB870">
            <v>31.3774652015186</v>
          </cell>
        </row>
        <row r="871">
          <cell r="B871" t="str">
            <v>A019539960</v>
          </cell>
          <cell r="C871">
            <v>3484325</v>
          </cell>
          <cell r="D871" t="str">
            <v>GOLDEN SERVICE ELETRONICA LTDA ME</v>
          </cell>
          <cell r="E871">
            <v>2.2999999999999998</v>
          </cell>
          <cell r="F871">
            <v>2.2999999999999998</v>
          </cell>
          <cell r="G871">
            <v>42815</v>
          </cell>
          <cell r="H871" t="str">
            <v>MAR</v>
          </cell>
          <cell r="I871">
            <v>2017</v>
          </cell>
          <cell r="J871">
            <v>42816</v>
          </cell>
          <cell r="K871">
            <v>42816</v>
          </cell>
          <cell r="L871" t="str">
            <v>MAR</v>
          </cell>
          <cell r="M871">
            <v>2017</v>
          </cell>
          <cell r="N871" t="str">
            <v>-</v>
          </cell>
          <cell r="O871" t="str">
            <v>SUSPENSO</v>
          </cell>
          <cell r="P871">
            <v>29</v>
          </cell>
          <cell r="Q871">
            <v>29</v>
          </cell>
          <cell r="R871" t="str">
            <v>Olney</v>
          </cell>
          <cell r="S871" t="str">
            <v>REPROVADO</v>
          </cell>
          <cell r="T871">
            <v>42845</v>
          </cell>
          <cell r="U871" t="str">
            <v>ABR</v>
          </cell>
          <cell r="V871">
            <v>2017</v>
          </cell>
          <cell r="W871" t="str">
            <v>TERESÓPOLIS</v>
          </cell>
          <cell r="X871" t="str">
            <v>NT-BR 010 R-1</v>
          </cell>
          <cell r="Y871" t="str">
            <v>MICRO</v>
          </cell>
          <cell r="Z871" t="str">
            <v>NÃO</v>
          </cell>
          <cell r="AA871" t="str">
            <v>BT - 3Ø</v>
          </cell>
          <cell r="AB871" t="str">
            <v>Comercial</v>
          </cell>
          <cell r="AC871" t="str">
            <v>ORDEM SUSPENSA</v>
          </cell>
          <cell r="AD871" t="str">
            <v>-22.413461</v>
          </cell>
          <cell r="AE871" t="str">
            <v>-42.981876</v>
          </cell>
          <cell r="AF871" t="str">
            <v>NÃO</v>
          </cell>
          <cell r="AH871" t="str">
            <v>AUTO</v>
          </cell>
          <cell r="AK871" t="str">
            <v>-</v>
          </cell>
          <cell r="AL871" t="str">
            <v>-</v>
          </cell>
          <cell r="AM871" t="str">
            <v>Solar Energy do Brasil</v>
          </cell>
          <cell r="AO871" t="str">
            <v>Canadian Solar - CS6P-260P</v>
          </cell>
          <cell r="AP871" t="str">
            <v>Solar Energy - SE-TL2K</v>
          </cell>
          <cell r="AQ871">
            <v>1</v>
          </cell>
          <cell r="AS871" t="str">
            <v>-</v>
          </cell>
          <cell r="AT871" t="str">
            <v>ART</v>
          </cell>
          <cell r="AU871" t="str">
            <v>TRB03</v>
          </cell>
          <cell r="AV871" t="str">
            <v>TE62508</v>
          </cell>
          <cell r="AW871" t="str">
            <v>75</v>
          </cell>
          <cell r="AX871" t="str">
            <v>3# CU 35 mm² (CU 16-1 FIO)</v>
          </cell>
          <cell r="AY871">
            <v>0.245</v>
          </cell>
          <cell r="BA871" t="str">
            <v>3# CA 4 AWG</v>
          </cell>
          <cell r="BB871">
            <v>82.514450686505157</v>
          </cell>
        </row>
        <row r="872">
          <cell r="B872" t="str">
            <v>A019549549</v>
          </cell>
          <cell r="C872">
            <v>6666190</v>
          </cell>
          <cell r="D872" t="str">
            <v>GONZALO ADOLFO MADIEDO LIZARAZO</v>
          </cell>
          <cell r="E872">
            <v>2</v>
          </cell>
          <cell r="F872" t="str">
            <v>0</v>
          </cell>
          <cell r="G872">
            <v>42816</v>
          </cell>
          <cell r="H872" t="str">
            <v>MAR</v>
          </cell>
          <cell r="I872">
            <v>2017</v>
          </cell>
          <cell r="J872">
            <v>42817</v>
          </cell>
          <cell r="K872">
            <v>42817</v>
          </cell>
          <cell r="L872" t="str">
            <v>MAR</v>
          </cell>
          <cell r="M872">
            <v>2017</v>
          </cell>
          <cell r="N872" t="str">
            <v>-</v>
          </cell>
          <cell r="O872" t="str">
            <v>VISTORIA</v>
          </cell>
          <cell r="P872">
            <v>33</v>
          </cell>
          <cell r="Q872">
            <v>37</v>
          </cell>
          <cell r="R872" t="str">
            <v>Igor</v>
          </cell>
          <cell r="S872" t="str">
            <v>REPROVADO</v>
          </cell>
          <cell r="T872">
            <v>42850</v>
          </cell>
          <cell r="U872" t="str">
            <v>ABR</v>
          </cell>
          <cell r="V872">
            <v>2017</v>
          </cell>
          <cell r="W872" t="str">
            <v>NITERÓI</v>
          </cell>
          <cell r="X872" t="str">
            <v>NT-BR 010 R-1</v>
          </cell>
          <cell r="Y872" t="str">
            <v>MICRO</v>
          </cell>
          <cell r="Z872" t="str">
            <v>NÃO</v>
          </cell>
          <cell r="AA872" t="str">
            <v>BT - 3Ø</v>
          </cell>
          <cell r="AB872" t="str">
            <v>Residencial</v>
          </cell>
          <cell r="AC872" t="str">
            <v>ORDEM EM EXECUÇÃO</v>
          </cell>
          <cell r="AD872" t="str">
            <v>-22.900028</v>
          </cell>
          <cell r="AE872" t="str">
            <v>-43.036667</v>
          </cell>
          <cell r="AF872" t="str">
            <v>NÃO</v>
          </cell>
          <cell r="AH872" t="str">
            <v>AUTO</v>
          </cell>
          <cell r="AK872" t="str">
            <v>-</v>
          </cell>
          <cell r="AL872" t="str">
            <v>-</v>
          </cell>
          <cell r="AM872" t="str">
            <v>Igor Rios</v>
          </cell>
          <cell r="AO872" t="str">
            <v>Canadian Solar - CS6P-275</v>
          </cell>
          <cell r="AP872" t="str">
            <v>Fronius - Fronius Galvo 2.0-1</v>
          </cell>
          <cell r="AQ872">
            <v>1</v>
          </cell>
          <cell r="AS872" t="str">
            <v>-</v>
          </cell>
          <cell r="AT872" t="str">
            <v>ART + Diagrama/Projeto</v>
          </cell>
          <cell r="AU872" t="str">
            <v>PIN04</v>
          </cell>
          <cell r="AV872" t="str">
            <v>N760388</v>
          </cell>
          <cell r="AW872" t="str">
            <v>75</v>
          </cell>
          <cell r="AX872" t="str">
            <v>3# PR 1kV 3x95(50)mm²AL</v>
          </cell>
          <cell r="AY872">
            <v>0.23899999999999999</v>
          </cell>
          <cell r="BA872" t="str">
            <v>3# CA 2 AWG</v>
          </cell>
          <cell r="BB872">
            <v>24.379656482344359</v>
          </cell>
        </row>
        <row r="873">
          <cell r="B873" t="str">
            <v>A019288056</v>
          </cell>
          <cell r="C873">
            <v>2377568</v>
          </cell>
          <cell r="D873" t="str">
            <v>ALVARO GOMES DA CRUZ NETO</v>
          </cell>
          <cell r="E873">
            <v>3.6</v>
          </cell>
          <cell r="F873" t="str">
            <v>0</v>
          </cell>
          <cell r="G873">
            <v>42776</v>
          </cell>
          <cell r="H873" t="str">
            <v>FEV</v>
          </cell>
          <cell r="I873">
            <v>2017</v>
          </cell>
          <cell r="J873">
            <v>42818</v>
          </cell>
          <cell r="K873">
            <v>42818</v>
          </cell>
          <cell r="L873" t="str">
            <v>MAR</v>
          </cell>
          <cell r="M873">
            <v>2017</v>
          </cell>
          <cell r="N873" t="str">
            <v>-</v>
          </cell>
          <cell r="O873" t="str">
            <v>CONCLUÍDO</v>
          </cell>
          <cell r="P873">
            <v>3</v>
          </cell>
          <cell r="Q873">
            <v>23</v>
          </cell>
          <cell r="R873" t="str">
            <v>Olney</v>
          </cell>
          <cell r="S873" t="str">
            <v>REPROVADO</v>
          </cell>
          <cell r="T873">
            <v>42821</v>
          </cell>
          <cell r="U873" t="str">
            <v>MAR</v>
          </cell>
          <cell r="V873">
            <v>2017</v>
          </cell>
          <cell r="W873" t="str">
            <v>MAGÉ</v>
          </cell>
          <cell r="X873" t="str">
            <v>NT-BR 010 R-1</v>
          </cell>
          <cell r="Y873" t="str">
            <v>MICRO</v>
          </cell>
          <cell r="Z873" t="str">
            <v>NÃO</v>
          </cell>
          <cell r="AA873" t="str">
            <v>BT - 3Ø</v>
          </cell>
          <cell r="AB873" t="str">
            <v>Residencial</v>
          </cell>
          <cell r="AC873" t="str">
            <v>ORDEM APTA A DESIGNAR</v>
          </cell>
          <cell r="AD873" t="str">
            <v>-22.662228</v>
          </cell>
          <cell r="AE873" t="str">
            <v>-43.171587</v>
          </cell>
          <cell r="AF873" t="str">
            <v>NÃO</v>
          </cell>
          <cell r="AH873" t="str">
            <v>AUTO</v>
          </cell>
          <cell r="AK873" t="str">
            <v>-</v>
          </cell>
          <cell r="AL873" t="str">
            <v>-</v>
          </cell>
          <cell r="AM873" t="str">
            <v>Startup</v>
          </cell>
          <cell r="AO873" t="str">
            <v>Canadian Solar - CS6K-275M</v>
          </cell>
          <cell r="AP873" t="str">
            <v>ABB - PVI-3.6-TL-OUTD-S</v>
          </cell>
          <cell r="AQ873">
            <v>3</v>
          </cell>
          <cell r="AS873" t="str">
            <v>-</v>
          </cell>
          <cell r="AT873" t="str">
            <v>Representante Legal</v>
          </cell>
          <cell r="AU873" t="str">
            <v>PAR14</v>
          </cell>
          <cell r="AV873" t="str">
            <v>MG86520</v>
          </cell>
          <cell r="AW873" t="str">
            <v>45</v>
          </cell>
          <cell r="AX873" t="str">
            <v>3# CA 1/0 AWG (CA 1/0 AWG)</v>
          </cell>
          <cell r="AY873">
            <v>0.30399999999999999</v>
          </cell>
          <cell r="BA873" t="str">
            <v>3# CA 2 AWG</v>
          </cell>
          <cell r="BB873">
            <v>82.269071677460104</v>
          </cell>
        </row>
        <row r="874">
          <cell r="B874" t="str">
            <v>A019558746</v>
          </cell>
          <cell r="C874">
            <v>6156952</v>
          </cell>
          <cell r="D874" t="str">
            <v>DIEGO ALVES DE CARVALHO</v>
          </cell>
          <cell r="E874">
            <v>3.64</v>
          </cell>
          <cell r="F874">
            <v>3.64</v>
          </cell>
          <cell r="G874">
            <v>42817</v>
          </cell>
          <cell r="H874" t="str">
            <v>MAR</v>
          </cell>
          <cell r="I874">
            <v>2017</v>
          </cell>
          <cell r="J874">
            <v>42818</v>
          </cell>
          <cell r="K874">
            <v>42818</v>
          </cell>
          <cell r="L874" t="str">
            <v>MAR</v>
          </cell>
          <cell r="M874">
            <v>2017</v>
          </cell>
          <cell r="N874" t="str">
            <v>-</v>
          </cell>
          <cell r="O874" t="str">
            <v>VISTORIA</v>
          </cell>
          <cell r="P874">
            <v>32</v>
          </cell>
          <cell r="Q874">
            <v>32</v>
          </cell>
          <cell r="R874" t="str">
            <v>Igor</v>
          </cell>
          <cell r="S874" t="str">
            <v>APROVADO</v>
          </cell>
          <cell r="T874">
            <v>42850</v>
          </cell>
          <cell r="U874" t="str">
            <v>ABR</v>
          </cell>
          <cell r="V874">
            <v>2017</v>
          </cell>
          <cell r="W874" t="str">
            <v>NITERÓI</v>
          </cell>
          <cell r="X874" t="str">
            <v>NT-BR 010 R-1</v>
          </cell>
          <cell r="Y874" t="str">
            <v>MICRO</v>
          </cell>
          <cell r="Z874" t="str">
            <v>NÃO</v>
          </cell>
          <cell r="AA874" t="str">
            <v>BT - 3Ø</v>
          </cell>
          <cell r="AB874" t="str">
            <v>Residencial</v>
          </cell>
          <cell r="AC874" t="str">
            <v>ORDEM SUSPENSA</v>
          </cell>
          <cell r="AD874" t="str">
            <v>-22.916657</v>
          </cell>
          <cell r="AE874" t="str">
            <v>-42.929882</v>
          </cell>
          <cell r="AF874" t="str">
            <v>NÃO</v>
          </cell>
          <cell r="AG874" t="str">
            <v/>
          </cell>
          <cell r="AH874" t="str">
            <v>AUTO</v>
          </cell>
          <cell r="AK874" t="str">
            <v>-</v>
          </cell>
          <cell r="AL874" t="str">
            <v>-</v>
          </cell>
          <cell r="AM874" t="str">
            <v>Enel Soluções</v>
          </cell>
          <cell r="AO874" t="str">
            <v>Jinko Solar - JKM260P-60</v>
          </cell>
          <cell r="AP874" t="str">
            <v>Froinius - Fronius Primo 4.0-1</v>
          </cell>
          <cell r="AQ874">
            <v>1</v>
          </cell>
          <cell r="AS874" t="str">
            <v>-</v>
          </cell>
          <cell r="AU874" t="str">
            <v>INO04</v>
          </cell>
          <cell r="AV874" t="str">
            <v>NI17672</v>
          </cell>
          <cell r="AW874" t="str">
            <v>30</v>
          </cell>
          <cell r="AX874" t="str">
            <v>3# PR 1kV 3x95(70)mm²AL</v>
          </cell>
          <cell r="AY874">
            <v>0.1991</v>
          </cell>
          <cell r="BA874" t="str">
            <v>3# CA 2 AWG</v>
          </cell>
          <cell r="BB874">
            <v>91.623520430442724</v>
          </cell>
        </row>
        <row r="875">
          <cell r="B875" t="str">
            <v>A019554150</v>
          </cell>
          <cell r="C875">
            <v>274129</v>
          </cell>
          <cell r="D875" t="str">
            <v>RICARDO GONCALVES PUPPIN</v>
          </cell>
          <cell r="E875">
            <v>5</v>
          </cell>
          <cell r="F875">
            <v>5</v>
          </cell>
          <cell r="G875">
            <v>42817</v>
          </cell>
          <cell r="H875" t="str">
            <v>MAR</v>
          </cell>
          <cell r="I875">
            <v>2017</v>
          </cell>
          <cell r="J875">
            <v>42822</v>
          </cell>
          <cell r="K875">
            <v>42822</v>
          </cell>
          <cell r="L875" t="str">
            <v>MAR</v>
          </cell>
          <cell r="M875">
            <v>2017</v>
          </cell>
          <cell r="N875" t="str">
            <v>-</v>
          </cell>
          <cell r="O875" t="str">
            <v>SUSPENSO</v>
          </cell>
          <cell r="P875">
            <v>23</v>
          </cell>
          <cell r="Q875">
            <v>23</v>
          </cell>
          <cell r="R875" t="str">
            <v>Olney</v>
          </cell>
          <cell r="S875" t="str">
            <v>REPROVADO</v>
          </cell>
          <cell r="T875">
            <v>42845</v>
          </cell>
          <cell r="U875" t="str">
            <v>ABR</v>
          </cell>
          <cell r="V875">
            <v>2017</v>
          </cell>
          <cell r="W875" t="str">
            <v>NITERÓI</v>
          </cell>
          <cell r="X875" t="str">
            <v>NT-BR 010 R-1</v>
          </cell>
          <cell r="Y875" t="str">
            <v>MICRO</v>
          </cell>
          <cell r="Z875" t="str">
            <v>NÃO</v>
          </cell>
          <cell r="AA875" t="str">
            <v>BT - 3Ø</v>
          </cell>
          <cell r="AB875" t="str">
            <v>Residencial</v>
          </cell>
          <cell r="AC875" t="str">
            <v>ORDEM SUSPENSA</v>
          </cell>
          <cell r="AF875" t="str">
            <v>NÃO</v>
          </cell>
          <cell r="AH875" t="str">
            <v>AUTO REM</v>
          </cell>
          <cell r="AI875" t="str">
            <v>2443232 - 100%</v>
          </cell>
          <cell r="AK875" t="str">
            <v>-</v>
          </cell>
          <cell r="AL875" t="str">
            <v>-</v>
          </cell>
          <cell r="AM875" t="str">
            <v>Projeflex</v>
          </cell>
          <cell r="AO875" t="str">
            <v>Trina Solar - TSM 270PD05</v>
          </cell>
          <cell r="AQ875">
            <v>1</v>
          </cell>
          <cell r="AS875" t="str">
            <v>-</v>
          </cell>
          <cell r="AT875" t="str">
            <v>ART + Certificado/Registro - Inversor</v>
          </cell>
          <cell r="AU875" t="str">
            <v>PIN07</v>
          </cell>
          <cell r="AV875" t="str">
            <v>NI33428</v>
          </cell>
          <cell r="AW875" t="str">
            <v>75</v>
          </cell>
          <cell r="AX875" t="str">
            <v>3# CU 70 mm² (CU 35 mm²)</v>
          </cell>
          <cell r="AY875">
            <v>0.442</v>
          </cell>
          <cell r="BA875" t="str">
            <v>3# COMP 1/0</v>
          </cell>
          <cell r="BB875">
            <v>11.612937183172395</v>
          </cell>
        </row>
        <row r="876">
          <cell r="B876" t="str">
            <v>A019556542</v>
          </cell>
          <cell r="C876">
            <v>2978218</v>
          </cell>
          <cell r="D876" t="str">
            <v>ARISON ANDRADE DE SOUZA</v>
          </cell>
          <cell r="E876">
            <v>24</v>
          </cell>
          <cell r="F876">
            <v>24</v>
          </cell>
          <cell r="G876">
            <v>42817</v>
          </cell>
          <cell r="H876" t="str">
            <v>MAR</v>
          </cell>
          <cell r="I876">
            <v>2017</v>
          </cell>
          <cell r="J876">
            <v>42822</v>
          </cell>
          <cell r="K876">
            <v>42822</v>
          </cell>
          <cell r="L876" t="str">
            <v>MAR</v>
          </cell>
          <cell r="M876">
            <v>2017</v>
          </cell>
          <cell r="N876" t="str">
            <v>-</v>
          </cell>
          <cell r="O876" t="str">
            <v>VISTORIA</v>
          </cell>
          <cell r="P876">
            <v>27</v>
          </cell>
          <cell r="Q876">
            <v>27</v>
          </cell>
          <cell r="R876" t="str">
            <v>Olney</v>
          </cell>
          <cell r="S876" t="str">
            <v>APROVADO</v>
          </cell>
          <cell r="T876">
            <v>42849</v>
          </cell>
          <cell r="U876" t="str">
            <v>ABR</v>
          </cell>
          <cell r="V876">
            <v>2017</v>
          </cell>
          <cell r="W876" t="str">
            <v>PÁDUA</v>
          </cell>
          <cell r="X876" t="str">
            <v>NT-BR 010 R-1</v>
          </cell>
          <cell r="Y876" t="str">
            <v>MICRO</v>
          </cell>
          <cell r="Z876" t="str">
            <v>NÃO</v>
          </cell>
          <cell r="AA876" t="str">
            <v>BT - 3Ø</v>
          </cell>
          <cell r="AB876" t="str">
            <v>Rural</v>
          </cell>
          <cell r="AC876" t="str">
            <v>ORDEM SUSPENSA</v>
          </cell>
          <cell r="AD876" t="str">
            <v>-21.498773</v>
          </cell>
          <cell r="AE876" t="str">
            <v>-42.212561</v>
          </cell>
          <cell r="AF876" t="str">
            <v>NÃO</v>
          </cell>
          <cell r="AG876" t="str">
            <v/>
          </cell>
          <cell r="AH876" t="str">
            <v>AUTO</v>
          </cell>
          <cell r="AK876" t="str">
            <v>-</v>
          </cell>
          <cell r="AL876" t="str">
            <v>-</v>
          </cell>
          <cell r="AM876" t="str">
            <v>Lumus</v>
          </cell>
          <cell r="AO876" t="str">
            <v>Canadian Solar - CS6X-320P</v>
          </cell>
          <cell r="AP876" t="str">
            <v>Fronius - Fronius Eco-27.3</v>
          </cell>
          <cell r="AQ876">
            <v>1</v>
          </cell>
          <cell r="AS876" t="str">
            <v>-</v>
          </cell>
          <cell r="AU876" t="str">
            <v>MIR03</v>
          </cell>
          <cell r="AV876" t="str">
            <v>D525247</v>
          </cell>
          <cell r="AW876" t="str">
            <v>25</v>
          </cell>
          <cell r="AX876" t="str">
            <v>3# BT SDE</v>
          </cell>
          <cell r="AY876">
            <v>1.1000000000000001E-3</v>
          </cell>
          <cell r="BA876" t="str">
            <v>2# CAA 4 AWG</v>
          </cell>
          <cell r="BB876">
            <v>204.88245862982637</v>
          </cell>
        </row>
        <row r="877">
          <cell r="B877" t="str">
            <v>A019571127</v>
          </cell>
          <cell r="C877">
            <v>1187770</v>
          </cell>
          <cell r="D877" t="str">
            <v>CARLOS AUGUSTO SOUSA CARVALHO</v>
          </cell>
          <cell r="E877">
            <v>9.3000000000000007</v>
          </cell>
          <cell r="F877">
            <v>9.3000000000000007</v>
          </cell>
          <cell r="G877">
            <v>42820</v>
          </cell>
          <cell r="H877" t="str">
            <v>MAR</v>
          </cell>
          <cell r="I877">
            <v>2017</v>
          </cell>
          <cell r="J877">
            <v>42822</v>
          </cell>
          <cell r="K877">
            <v>42822</v>
          </cell>
          <cell r="L877" t="str">
            <v>MAR</v>
          </cell>
          <cell r="M877">
            <v>2017</v>
          </cell>
          <cell r="N877" t="str">
            <v>-</v>
          </cell>
          <cell r="O877" t="str">
            <v>SUSPENSO</v>
          </cell>
          <cell r="P877">
            <v>23</v>
          </cell>
          <cell r="Q877">
            <v>23</v>
          </cell>
          <cell r="R877" t="str">
            <v>Mariana</v>
          </cell>
          <cell r="S877" t="str">
            <v>REPROVADO</v>
          </cell>
          <cell r="T877">
            <v>42845</v>
          </cell>
          <cell r="U877" t="str">
            <v>ABR</v>
          </cell>
          <cell r="V877">
            <v>2017</v>
          </cell>
          <cell r="W877" t="str">
            <v>CAMPOS</v>
          </cell>
          <cell r="X877" t="str">
            <v>NT-BR 010 R-1</v>
          </cell>
          <cell r="Y877" t="str">
            <v>MICRO</v>
          </cell>
          <cell r="Z877" t="str">
            <v>NÃO</v>
          </cell>
          <cell r="AA877" t="str">
            <v>BT - 3Ø</v>
          </cell>
          <cell r="AB877" t="str">
            <v>Residencial</v>
          </cell>
          <cell r="AC877" t="str">
            <v>ORDEM SUSPENSA</v>
          </cell>
          <cell r="AD877" t="str">
            <v>-21.632678</v>
          </cell>
          <cell r="AE877" t="str">
            <v>-41.021064</v>
          </cell>
          <cell r="AF877" t="str">
            <v>NÃO</v>
          </cell>
          <cell r="AH877" t="str">
            <v>AUTO</v>
          </cell>
          <cell r="AK877" t="str">
            <v>-</v>
          </cell>
          <cell r="AL877" t="str">
            <v>-</v>
          </cell>
          <cell r="AM877" t="str">
            <v>Autoseg Serviços e Comércio LTDA</v>
          </cell>
          <cell r="AQ877">
            <v>1</v>
          </cell>
          <cell r="AS877" t="str">
            <v>-</v>
          </cell>
          <cell r="AT877" t="str">
            <v>ART + Formulário de SA + Diagrama/Projeto + Representante Legal + Outros</v>
          </cell>
          <cell r="AU877" t="str">
            <v>POT02</v>
          </cell>
          <cell r="AV877" t="str">
            <v>CP13989</v>
          </cell>
          <cell r="AW877">
            <v>10</v>
          </cell>
          <cell r="AX877" t="str">
            <v>3# CU 35 mm² (CU 16-1 FIO)</v>
          </cell>
          <cell r="AY877">
            <v>0.52</v>
          </cell>
          <cell r="BA877" t="str">
            <v>3# CU 70 mm²</v>
          </cell>
          <cell r="BB877">
            <v>4.7</v>
          </cell>
        </row>
        <row r="878">
          <cell r="B878" t="str">
            <v>A019571553</v>
          </cell>
          <cell r="C878">
            <v>3625994</v>
          </cell>
          <cell r="D878" t="str">
            <v>FRANCISCO DE ASSIS CERUTI</v>
          </cell>
          <cell r="E878">
            <v>4.05</v>
          </cell>
          <cell r="F878">
            <v>4.05</v>
          </cell>
          <cell r="G878">
            <v>42820</v>
          </cell>
          <cell r="H878" t="str">
            <v>MAR</v>
          </cell>
          <cell r="I878">
            <v>2017</v>
          </cell>
          <cell r="J878">
            <v>42822</v>
          </cell>
          <cell r="K878">
            <v>42822</v>
          </cell>
          <cell r="L878" t="str">
            <v>MAR</v>
          </cell>
          <cell r="M878">
            <v>2017</v>
          </cell>
          <cell r="N878" t="str">
            <v>-</v>
          </cell>
          <cell r="O878" t="str">
            <v>VISTORIA</v>
          </cell>
          <cell r="P878">
            <v>23</v>
          </cell>
          <cell r="Q878">
            <v>23</v>
          </cell>
          <cell r="R878" t="str">
            <v>Mariana</v>
          </cell>
          <cell r="S878" t="str">
            <v>APROVADO</v>
          </cell>
          <cell r="T878">
            <v>42845</v>
          </cell>
          <cell r="U878" t="str">
            <v>ABR</v>
          </cell>
          <cell r="V878">
            <v>2017</v>
          </cell>
          <cell r="W878" t="str">
            <v>CAMPOS</v>
          </cell>
          <cell r="X878" t="str">
            <v>NT-BR 010 R-1</v>
          </cell>
          <cell r="Y878" t="str">
            <v>MICRO</v>
          </cell>
          <cell r="Z878" t="str">
            <v>NÃO</v>
          </cell>
          <cell r="AA878" t="str">
            <v>BT - 3Ø</v>
          </cell>
          <cell r="AB878" t="str">
            <v>Residencial</v>
          </cell>
          <cell r="AC878" t="str">
            <v>ORDEM APTA A DESIGNAR</v>
          </cell>
          <cell r="AD878" t="str">
            <v>-21.768245</v>
          </cell>
          <cell r="AE878" t="str">
            <v>-41.273352</v>
          </cell>
          <cell r="AF878" t="str">
            <v>NÃO</v>
          </cell>
          <cell r="AG878" t="str">
            <v/>
          </cell>
          <cell r="AH878" t="str">
            <v>AUTO</v>
          </cell>
          <cell r="AK878" t="str">
            <v>-</v>
          </cell>
          <cell r="AL878" t="str">
            <v>-</v>
          </cell>
          <cell r="AM878" t="str">
            <v>Sollar</v>
          </cell>
          <cell r="AO878" t="str">
            <v>Canadian Solar - CS6P-270P</v>
          </cell>
          <cell r="AP878" t="str">
            <v>ABB - PVI-4.2-TL-OUTD-S</v>
          </cell>
          <cell r="AQ878">
            <v>1</v>
          </cell>
          <cell r="AS878" t="str">
            <v>-</v>
          </cell>
          <cell r="AU878" t="str">
            <v>DIC02</v>
          </cell>
          <cell r="AV878" t="str">
            <v>C354302</v>
          </cell>
          <cell r="AW878" t="str">
            <v>75</v>
          </cell>
          <cell r="AX878" t="str">
            <v>3# PR 1kV 3x50(50)mm²AL</v>
          </cell>
          <cell r="AY878">
            <v>0.32900000000000001</v>
          </cell>
          <cell r="BA878" t="str">
            <v>3# CA 2 AWG</v>
          </cell>
          <cell r="BB878">
            <v>34.26792977337162</v>
          </cell>
        </row>
        <row r="879">
          <cell r="B879" t="str">
            <v>A019579341</v>
          </cell>
          <cell r="C879">
            <v>5071026</v>
          </cell>
          <cell r="D879" t="str">
            <v>MARIA ALICE DA COSTA</v>
          </cell>
          <cell r="E879">
            <v>1.3</v>
          </cell>
          <cell r="F879">
            <v>1.3</v>
          </cell>
          <cell r="G879">
            <v>42821</v>
          </cell>
          <cell r="H879" t="str">
            <v>MAR</v>
          </cell>
          <cell r="I879">
            <v>2017</v>
          </cell>
          <cell r="J879">
            <v>42822</v>
          </cell>
          <cell r="K879">
            <v>42822</v>
          </cell>
          <cell r="L879" t="str">
            <v>MAR</v>
          </cell>
          <cell r="M879">
            <v>2017</v>
          </cell>
          <cell r="N879" t="str">
            <v>-</v>
          </cell>
          <cell r="O879" t="str">
            <v>CONCLUÍDO</v>
          </cell>
          <cell r="P879">
            <v>14</v>
          </cell>
          <cell r="Q879">
            <v>14</v>
          </cell>
          <cell r="R879" t="str">
            <v>Olney</v>
          </cell>
          <cell r="S879" t="str">
            <v>APROVADO</v>
          </cell>
          <cell r="T879">
            <v>42836</v>
          </cell>
          <cell r="U879" t="str">
            <v>ABR</v>
          </cell>
          <cell r="V879">
            <v>2017</v>
          </cell>
          <cell r="W879" t="str">
            <v>CABO FRIO</v>
          </cell>
          <cell r="X879" t="str">
            <v>NT-BR 010 R-1</v>
          </cell>
          <cell r="Y879" t="str">
            <v>MICRO</v>
          </cell>
          <cell r="Z879" t="str">
            <v>NÃO</v>
          </cell>
          <cell r="AA879" t="str">
            <v>BT - 2Ø</v>
          </cell>
          <cell r="AB879" t="str">
            <v>Rural</v>
          </cell>
          <cell r="AC879" t="str">
            <v>ORDEM FINALIZADA</v>
          </cell>
          <cell r="AD879" t="str">
            <v>-22.794989</v>
          </cell>
          <cell r="AE879" t="str">
            <v>-42.359208</v>
          </cell>
          <cell r="AF879" t="str">
            <v>SIM</v>
          </cell>
          <cell r="AG879">
            <v>42847</v>
          </cell>
          <cell r="AH879" t="str">
            <v>AUTO</v>
          </cell>
          <cell r="AJ879">
            <v>42853</v>
          </cell>
          <cell r="AK879" t="str">
            <v>ABR</v>
          </cell>
          <cell r="AL879">
            <v>2017</v>
          </cell>
          <cell r="AM879" t="str">
            <v>Krasner Technologies</v>
          </cell>
          <cell r="AO879" t="str">
            <v>Canadian Solar - CS6P-260P</v>
          </cell>
          <cell r="AP879" t="str">
            <v>Fronius - Fronius Primo 3.0-1</v>
          </cell>
          <cell r="AQ879">
            <v>1</v>
          </cell>
          <cell r="AS879">
            <v>32</v>
          </cell>
          <cell r="AU879" t="str">
            <v>EAR01</v>
          </cell>
          <cell r="AV879" t="str">
            <v>AR61350</v>
          </cell>
          <cell r="AW879">
            <v>10</v>
          </cell>
          <cell r="AX879" t="str">
            <v>2# TRIPLEX 16 mm²</v>
          </cell>
          <cell r="AY879">
            <v>0.1361</v>
          </cell>
          <cell r="BA879" t="str">
            <v>3# CA 2 AWG</v>
          </cell>
          <cell r="BB879">
            <v>60.717894026967592</v>
          </cell>
        </row>
        <row r="880">
          <cell r="B880" t="str">
            <v>A019288056</v>
          </cell>
          <cell r="C880">
            <v>2377568</v>
          </cell>
          <cell r="D880" t="str">
            <v>ALVARO GOMES DA CRUZ NETO</v>
          </cell>
          <cell r="E880">
            <v>3.6</v>
          </cell>
          <cell r="F880">
            <v>3.6</v>
          </cell>
          <cell r="G880">
            <v>42776</v>
          </cell>
          <cell r="H880" t="str">
            <v>FEV</v>
          </cell>
          <cell r="I880">
            <v>2017</v>
          </cell>
          <cell r="J880">
            <v>42823</v>
          </cell>
          <cell r="K880">
            <v>42823</v>
          </cell>
          <cell r="L880" t="str">
            <v>MAR</v>
          </cell>
          <cell r="M880">
            <v>2017</v>
          </cell>
          <cell r="N880" t="str">
            <v>-</v>
          </cell>
          <cell r="O880" t="str">
            <v>CONCLUÍDO</v>
          </cell>
          <cell r="P880">
            <v>2</v>
          </cell>
          <cell r="Q880">
            <v>23</v>
          </cell>
          <cell r="R880" t="str">
            <v>Olney</v>
          </cell>
          <cell r="S880" t="str">
            <v>APROVADO</v>
          </cell>
          <cell r="T880">
            <v>42825</v>
          </cell>
          <cell r="U880" t="str">
            <v>MAR</v>
          </cell>
          <cell r="V880">
            <v>2017</v>
          </cell>
          <cell r="W880" t="str">
            <v>MAGÉ</v>
          </cell>
          <cell r="X880" t="str">
            <v>NT-BR 010 R-1</v>
          </cell>
          <cell r="Y880" t="str">
            <v>MICRO</v>
          </cell>
          <cell r="Z880" t="str">
            <v>NÃO</v>
          </cell>
          <cell r="AA880" t="str">
            <v>BT - 3Ø</v>
          </cell>
          <cell r="AB880" t="str">
            <v>Residencial</v>
          </cell>
          <cell r="AC880" t="str">
            <v>ORDEM APTA A DESIGNAR</v>
          </cell>
          <cell r="AD880" t="str">
            <v>-22.662228</v>
          </cell>
          <cell r="AE880" t="str">
            <v>-43.171587</v>
          </cell>
          <cell r="AF880" t="str">
            <v>SIM</v>
          </cell>
          <cell r="AG880">
            <v>42853</v>
          </cell>
          <cell r="AH880" t="str">
            <v>AUTO</v>
          </cell>
          <cell r="AK880" t="str">
            <v>-</v>
          </cell>
          <cell r="AL880" t="str">
            <v>-</v>
          </cell>
          <cell r="AM880" t="str">
            <v>Startup</v>
          </cell>
          <cell r="AO880" t="str">
            <v>Canadian Solar - CS6K-275M</v>
          </cell>
          <cell r="AP880" t="str">
            <v>ABB - PVI-3.6-TL-OUTD-S</v>
          </cell>
          <cell r="AQ880">
            <v>4</v>
          </cell>
          <cell r="AS880" t="str">
            <v>-</v>
          </cell>
          <cell r="AU880" t="str">
            <v>PAR14</v>
          </cell>
          <cell r="AV880" t="str">
            <v>MG86520</v>
          </cell>
          <cell r="AW880" t="str">
            <v>45</v>
          </cell>
          <cell r="AX880" t="str">
            <v>3# CA 1/0 AWG (CA 1/0 AWG)</v>
          </cell>
          <cell r="AY880">
            <v>0.30399999999999999</v>
          </cell>
          <cell r="BA880" t="str">
            <v>3# CA 2 AWG</v>
          </cell>
          <cell r="BB880">
            <v>82.269071677460104</v>
          </cell>
        </row>
        <row r="881">
          <cell r="B881" t="str">
            <v>A019381816</v>
          </cell>
          <cell r="C881">
            <v>790563</v>
          </cell>
          <cell r="D881" t="str">
            <v>CONCEICAO VANETE CAMARGO DE LIMA</v>
          </cell>
          <cell r="E881">
            <v>1.5</v>
          </cell>
          <cell r="F881">
            <v>1.5</v>
          </cell>
          <cell r="G881">
            <v>42789</v>
          </cell>
          <cell r="H881" t="str">
            <v>FEV</v>
          </cell>
          <cell r="I881">
            <v>2017</v>
          </cell>
          <cell r="J881">
            <v>42823</v>
          </cell>
          <cell r="K881">
            <v>42823</v>
          </cell>
          <cell r="L881" t="str">
            <v>MAR</v>
          </cell>
          <cell r="M881">
            <v>2017</v>
          </cell>
          <cell r="N881" t="str">
            <v>-</v>
          </cell>
          <cell r="O881" t="str">
            <v>VISTORIA</v>
          </cell>
          <cell r="P881">
            <v>2</v>
          </cell>
          <cell r="Q881">
            <v>22</v>
          </cell>
          <cell r="R881" t="str">
            <v>Olney</v>
          </cell>
          <cell r="S881" t="str">
            <v>APROVADO</v>
          </cell>
          <cell r="T881">
            <v>42825</v>
          </cell>
          <cell r="U881" t="str">
            <v>MAR</v>
          </cell>
          <cell r="V881">
            <v>2017</v>
          </cell>
          <cell r="W881" t="str">
            <v>PETRÓPOLIS</v>
          </cell>
          <cell r="X881" t="str">
            <v>NT-BR 010 R-1</v>
          </cell>
          <cell r="Y881" t="str">
            <v>MICRO</v>
          </cell>
          <cell r="Z881" t="str">
            <v>NÃO</v>
          </cell>
          <cell r="AA881" t="str">
            <v>BT - 2Ø</v>
          </cell>
          <cell r="AB881" t="str">
            <v>Residencial</v>
          </cell>
          <cell r="AC881" t="str">
            <v>ORDEM APTA A DESIGNAR</v>
          </cell>
          <cell r="AD881" t="str">
            <v>-22.514389</v>
          </cell>
          <cell r="AE881" t="str">
            <v>-43.221417</v>
          </cell>
          <cell r="AF881" t="str">
            <v>NÃO</v>
          </cell>
          <cell r="AG881" t="str">
            <v/>
          </cell>
          <cell r="AH881" t="str">
            <v>AUTO</v>
          </cell>
          <cell r="AK881" t="str">
            <v>-</v>
          </cell>
          <cell r="AL881" t="str">
            <v>-</v>
          </cell>
          <cell r="AM881" t="str">
            <v>Rodrigo de Lima</v>
          </cell>
          <cell r="AO881" t="str">
            <v>Canadian Solar - CS6X-320P</v>
          </cell>
          <cell r="AP881" t="str">
            <v>PHB - PHB1500-SS</v>
          </cell>
          <cell r="AQ881">
            <v>3</v>
          </cell>
          <cell r="AS881" t="str">
            <v>-</v>
          </cell>
          <cell r="AU881" t="str">
            <v>BGN02</v>
          </cell>
          <cell r="AV881" t="str">
            <v>PE68306</v>
          </cell>
          <cell r="AW881">
            <v>1</v>
          </cell>
          <cell r="AX881" t="str">
            <v>3# CU 16-1 FIO (CU 16-1 FIO)</v>
          </cell>
          <cell r="AY881">
            <v>0.21309999999999998</v>
          </cell>
          <cell r="BA881" t="str">
            <v>3# CA 336,4 MCM (CA 1/0 AWG)</v>
          </cell>
          <cell r="BB881">
            <v>4.9776884691993839</v>
          </cell>
        </row>
        <row r="882">
          <cell r="B882" t="str">
            <v>A019581696</v>
          </cell>
          <cell r="C882">
            <v>1089220</v>
          </cell>
          <cell r="D882" t="str">
            <v>MAURICIO DA SILVA PINHEIRO</v>
          </cell>
          <cell r="E882">
            <v>3</v>
          </cell>
          <cell r="F882">
            <v>3</v>
          </cell>
          <cell r="G882">
            <v>42822</v>
          </cell>
          <cell r="H882" t="str">
            <v>MAR</v>
          </cell>
          <cell r="I882">
            <v>2017</v>
          </cell>
          <cell r="J882">
            <v>42824</v>
          </cell>
          <cell r="K882">
            <v>42823</v>
          </cell>
          <cell r="L882" t="str">
            <v>MAR</v>
          </cell>
          <cell r="M882">
            <v>2017</v>
          </cell>
          <cell r="N882" t="str">
            <v>-</v>
          </cell>
          <cell r="O882" t="str">
            <v>VISTORIA</v>
          </cell>
          <cell r="P882">
            <v>26</v>
          </cell>
          <cell r="Q882">
            <v>26</v>
          </cell>
          <cell r="R882" t="str">
            <v>Natália</v>
          </cell>
          <cell r="S882" t="str">
            <v>APROVADO</v>
          </cell>
          <cell r="T882">
            <v>42849</v>
          </cell>
          <cell r="U882" t="str">
            <v>ABR</v>
          </cell>
          <cell r="V882">
            <v>2017</v>
          </cell>
          <cell r="W882" t="str">
            <v>MACAÉ</v>
          </cell>
          <cell r="X882" t="str">
            <v>NT-BR 010 R-1</v>
          </cell>
          <cell r="Y882" t="str">
            <v>MICRO</v>
          </cell>
          <cell r="Z882" t="str">
            <v>NÃO</v>
          </cell>
          <cell r="AA882" t="str">
            <v>BT - 3Ø</v>
          </cell>
          <cell r="AB882" t="str">
            <v>Residencial</v>
          </cell>
          <cell r="AC882" t="str">
            <v>ORDEM SUSPENSA</v>
          </cell>
          <cell r="AD882" t="str">
            <v>-22.373232</v>
          </cell>
          <cell r="AE882" t="str">
            <v>-41.790928</v>
          </cell>
          <cell r="AF882" t="str">
            <v>NÃO</v>
          </cell>
          <cell r="AG882" t="str">
            <v/>
          </cell>
          <cell r="AH882" t="str">
            <v>AUTO</v>
          </cell>
          <cell r="AK882" t="str">
            <v>-</v>
          </cell>
          <cell r="AL882" t="str">
            <v>-</v>
          </cell>
          <cell r="AM882" t="str">
            <v>Essência Serviços de Construção Especializada LTDA</v>
          </cell>
          <cell r="AO882" t="str">
            <v>Canadian Solar - CS6X-320P</v>
          </cell>
          <cell r="AP882" t="str">
            <v>Fronius - Fronius Primo 3.0-1</v>
          </cell>
          <cell r="AQ882">
            <v>1</v>
          </cell>
          <cell r="AS882" t="str">
            <v>-</v>
          </cell>
          <cell r="AU882" t="str">
            <v>MAC08</v>
          </cell>
          <cell r="AV882" t="str">
            <v>M465366</v>
          </cell>
          <cell r="AW882" t="str">
            <v>45</v>
          </cell>
          <cell r="AX882" t="str">
            <v>3# CU 35 mm² (CU 16-1 FIO)</v>
          </cell>
          <cell r="AY882">
            <v>0.2351</v>
          </cell>
          <cell r="BA882" t="str">
            <v>3# CU 35 mm²</v>
          </cell>
          <cell r="BB882">
            <v>75.817106060038995</v>
          </cell>
        </row>
        <row r="883">
          <cell r="B883" t="str">
            <v>A019378463</v>
          </cell>
          <cell r="C883">
            <v>4776095</v>
          </cell>
          <cell r="D883" t="str">
            <v>CARLA LEONARDO DE ALVARENGA ALVES</v>
          </cell>
          <cell r="E883">
            <v>3</v>
          </cell>
          <cell r="F883" t="str">
            <v>0</v>
          </cell>
          <cell r="G883">
            <v>42789</v>
          </cell>
          <cell r="H883" t="str">
            <v>FEV</v>
          </cell>
          <cell r="I883">
            <v>2017</v>
          </cell>
          <cell r="J883">
            <v>42824</v>
          </cell>
          <cell r="K883">
            <v>42824</v>
          </cell>
          <cell r="L883" t="str">
            <v>MAR</v>
          </cell>
          <cell r="M883">
            <v>2017</v>
          </cell>
          <cell r="N883" t="str">
            <v>-</v>
          </cell>
          <cell r="O883" t="str">
            <v>VISTORIA</v>
          </cell>
          <cell r="P883">
            <v>8</v>
          </cell>
          <cell r="Q883">
            <v>25</v>
          </cell>
          <cell r="R883" t="str">
            <v>Olney</v>
          </cell>
          <cell r="S883" t="str">
            <v>REPROVADO</v>
          </cell>
          <cell r="T883">
            <v>42832</v>
          </cell>
          <cell r="U883" t="str">
            <v>ABR</v>
          </cell>
          <cell r="V883">
            <v>2017</v>
          </cell>
          <cell r="W883" t="str">
            <v>SÃO GONÇALO</v>
          </cell>
          <cell r="X883" t="str">
            <v>NT-BR 010 R-1</v>
          </cell>
          <cell r="Y883" t="str">
            <v>MICRO</v>
          </cell>
          <cell r="Z883" t="str">
            <v>NÃO</v>
          </cell>
          <cell r="AA883" t="str">
            <v>BT - 2Ø</v>
          </cell>
          <cell r="AB883" t="str">
            <v>Residencial</v>
          </cell>
          <cell r="AC883" t="str">
            <v>ORDEM APTA A DESIGNAR</v>
          </cell>
          <cell r="AD883" t="str">
            <v>-22.818374</v>
          </cell>
          <cell r="AE883" t="str">
            <v>-43.029557</v>
          </cell>
          <cell r="AF883" t="str">
            <v>NÃO</v>
          </cell>
          <cell r="AH883" t="str">
            <v>AUTO</v>
          </cell>
          <cell r="AK883" t="str">
            <v>-</v>
          </cell>
          <cell r="AL883" t="str">
            <v>-</v>
          </cell>
          <cell r="AM883" t="str">
            <v>Hard Solution</v>
          </cell>
          <cell r="AO883" t="str">
            <v>Canadian Solar - CS6K-275M</v>
          </cell>
          <cell r="AP883" t="str">
            <v xml:space="preserve">ABB - UNO-3.0-TL-OUTD-S </v>
          </cell>
          <cell r="AQ883">
            <v>2</v>
          </cell>
          <cell r="AS883" t="str">
            <v>-</v>
          </cell>
          <cell r="AT883" t="str">
            <v>Formulário de SA</v>
          </cell>
          <cell r="AU883" t="str">
            <v>GAB12</v>
          </cell>
          <cell r="AV883" t="str">
            <v>S221199</v>
          </cell>
          <cell r="AW883" t="str">
            <v>45</v>
          </cell>
          <cell r="AX883" t="str">
            <v>3# PR 1kV 3x95(50)mm²AL</v>
          </cell>
          <cell r="AY883">
            <v>0.11</v>
          </cell>
          <cell r="BA883" t="str">
            <v>3# COMP 185</v>
          </cell>
          <cell r="BB883">
            <v>22.538813141018665</v>
          </cell>
        </row>
        <row r="884">
          <cell r="B884" t="str">
            <v>A019595572</v>
          </cell>
          <cell r="C884">
            <v>2851959</v>
          </cell>
          <cell r="D884" t="str">
            <v>DIMAS ALVES FIGUEREDO</v>
          </cell>
          <cell r="E884">
            <v>3</v>
          </cell>
          <cell r="F884">
            <v>3</v>
          </cell>
          <cell r="G884">
            <v>42823</v>
          </cell>
          <cell r="H884" t="str">
            <v>MAR</v>
          </cell>
          <cell r="I884">
            <v>2017</v>
          </cell>
          <cell r="J884">
            <v>42824</v>
          </cell>
          <cell r="K884">
            <v>42824</v>
          </cell>
          <cell r="L884" t="str">
            <v>MAR</v>
          </cell>
          <cell r="M884">
            <v>2017</v>
          </cell>
          <cell r="N884">
            <v>34</v>
          </cell>
          <cell r="O884" t="str">
            <v>FORA DO PRAZO</v>
          </cell>
          <cell r="P884" t="str">
            <v>-</v>
          </cell>
          <cell r="Q884">
            <v>34</v>
          </cell>
          <cell r="R884" t="str">
            <v>Igor</v>
          </cell>
          <cell r="S884" t="str">
            <v>PENDÊNCIA</v>
          </cell>
          <cell r="U884" t="str">
            <v>-</v>
          </cell>
          <cell r="V884" t="str">
            <v>-</v>
          </cell>
          <cell r="W884" t="str">
            <v>CABO FRIO</v>
          </cell>
          <cell r="X884" t="str">
            <v>NT-BR 010 R-1</v>
          </cell>
          <cell r="Y884" t="str">
            <v>MICRO</v>
          </cell>
          <cell r="Z884" t="str">
            <v>NÃO</v>
          </cell>
          <cell r="AA884" t="str">
            <v>BT - 2Ø</v>
          </cell>
          <cell r="AB884" t="str">
            <v>Residencial</v>
          </cell>
          <cell r="AC884" t="str">
            <v>ORDEM EM EXECUÇÃO</v>
          </cell>
          <cell r="AD884" t="str">
            <v>-22.832575</v>
          </cell>
          <cell r="AE884" t="str">
            <v>-42.099881</v>
          </cell>
          <cell r="AF884" t="str">
            <v>NÃO</v>
          </cell>
          <cell r="AH884" t="str">
            <v>AUTO</v>
          </cell>
          <cell r="AK884" t="str">
            <v>-</v>
          </cell>
          <cell r="AL884" t="str">
            <v>-</v>
          </cell>
          <cell r="AM884" t="str">
            <v>Roberto M Teixeira</v>
          </cell>
          <cell r="AN884" t="str">
            <v>ART 2302 - Aguardando CREA</v>
          </cell>
          <cell r="AO884" t="str">
            <v>Jinko Solar - JM265P-60</v>
          </cell>
          <cell r="AP884" t="str">
            <v>PHB - PHB3000SS</v>
          </cell>
          <cell r="AQ884">
            <v>1</v>
          </cell>
          <cell r="AS884" t="str">
            <v>-</v>
          </cell>
          <cell r="AU884" t="str">
            <v>SPA04</v>
          </cell>
          <cell r="AV884" t="str">
            <v>F634774</v>
          </cell>
          <cell r="AW884" t="str">
            <v>75</v>
          </cell>
          <cell r="AX884" t="str">
            <v>3# PR 1kV 3x95(50)mm²AL</v>
          </cell>
          <cell r="AY884">
            <v>0.1411</v>
          </cell>
          <cell r="BA884" t="str">
            <v>1# AAAC 50 mm²</v>
          </cell>
          <cell r="BB884">
            <v>48.457847325004813</v>
          </cell>
        </row>
        <row r="885">
          <cell r="B885" t="str">
            <v>A019318566</v>
          </cell>
          <cell r="C885">
            <v>20806</v>
          </cell>
          <cell r="D885" t="str">
            <v>ELETRONUCLEAR GUARITA</v>
          </cell>
          <cell r="E885">
            <v>3.9750000000000001</v>
          </cell>
          <cell r="F885">
            <v>3.9750000000000001</v>
          </cell>
          <cell r="G885">
            <v>42781</v>
          </cell>
          <cell r="H885" t="str">
            <v>FEV</v>
          </cell>
          <cell r="I885">
            <v>2017</v>
          </cell>
          <cell r="J885">
            <v>42828</v>
          </cell>
          <cell r="K885">
            <v>42828</v>
          </cell>
          <cell r="L885" t="str">
            <v>ABR</v>
          </cell>
          <cell r="M885">
            <v>2017</v>
          </cell>
          <cell r="N885" t="str">
            <v>-</v>
          </cell>
          <cell r="O885" t="str">
            <v>VISTORIA</v>
          </cell>
          <cell r="P885">
            <v>4</v>
          </cell>
          <cell r="Q885">
            <v>23</v>
          </cell>
          <cell r="R885" t="str">
            <v>Olney</v>
          </cell>
          <cell r="S885" t="str">
            <v>APROVADO</v>
          </cell>
          <cell r="T885">
            <v>42832</v>
          </cell>
          <cell r="U885" t="str">
            <v>ABR</v>
          </cell>
          <cell r="V885">
            <v>2017</v>
          </cell>
          <cell r="W885" t="str">
            <v>ANGRA</v>
          </cell>
          <cell r="X885" t="str">
            <v>NT-BR 010 R-1</v>
          </cell>
          <cell r="Y885" t="str">
            <v>MICRO</v>
          </cell>
          <cell r="Z885" t="str">
            <v>NÃO</v>
          </cell>
          <cell r="AA885" t="str">
            <v>BT - 3Ø</v>
          </cell>
          <cell r="AB885" t="str">
            <v>Poder Público</v>
          </cell>
          <cell r="AC885" t="str">
            <v>ORDEM SUSPENSA</v>
          </cell>
          <cell r="AD885" t="str">
            <v>-23.030391</v>
          </cell>
          <cell r="AE885" t="str">
            <v>-44.543813</v>
          </cell>
          <cell r="AF885" t="str">
            <v>NÃO</v>
          </cell>
          <cell r="AG885" t="str">
            <v/>
          </cell>
          <cell r="AH885" t="str">
            <v>AUTO REM</v>
          </cell>
          <cell r="AI885" t="str">
            <v>24611 - 100%</v>
          </cell>
          <cell r="AK885" t="str">
            <v>-</v>
          </cell>
          <cell r="AL885" t="str">
            <v>-</v>
          </cell>
          <cell r="AM885" t="str">
            <v>Energia Pura</v>
          </cell>
          <cell r="AO885" t="str">
            <v>Canadian Solar - CS6P-265P</v>
          </cell>
          <cell r="AP885" t="str">
            <v>Fronius - Fronius Primo 4.0-1</v>
          </cell>
          <cell r="AQ885">
            <v>2</v>
          </cell>
          <cell r="AS885" t="str">
            <v>-</v>
          </cell>
          <cell r="AU885" t="str">
            <v>MAM02</v>
          </cell>
          <cell r="AV885" t="str">
            <v>AN24481</v>
          </cell>
          <cell r="AW885" t="str">
            <v>113</v>
          </cell>
          <cell r="AX885" t="str">
            <v>PR 1kV 3x50(50)mm²AL</v>
          </cell>
          <cell r="AY885">
            <v>3.2100000000000004E-2</v>
          </cell>
          <cell r="BA885" t="str">
            <v>2# CAA 4 AWG</v>
          </cell>
          <cell r="BB885">
            <v>40.925212520809936</v>
          </cell>
        </row>
        <row r="886">
          <cell r="B886" t="str">
            <v>A019453010</v>
          </cell>
          <cell r="C886">
            <v>4369762</v>
          </cell>
          <cell r="D886" t="str">
            <v>ROSA ELANE SILVA BERCOTHE</v>
          </cell>
          <cell r="E886">
            <v>3</v>
          </cell>
          <cell r="F886">
            <v>3</v>
          </cell>
          <cell r="G886">
            <v>42803</v>
          </cell>
          <cell r="H886" t="str">
            <v>MAR</v>
          </cell>
          <cell r="I886">
            <v>2017</v>
          </cell>
          <cell r="J886">
            <v>42828</v>
          </cell>
          <cell r="K886">
            <v>42828</v>
          </cell>
          <cell r="L886" t="str">
            <v>ABR</v>
          </cell>
          <cell r="M886">
            <v>2017</v>
          </cell>
          <cell r="N886" t="str">
            <v>-</v>
          </cell>
          <cell r="O886" t="str">
            <v>CONCLUÍDO</v>
          </cell>
          <cell r="P886">
            <v>4</v>
          </cell>
          <cell r="Q886">
            <v>22</v>
          </cell>
          <cell r="R886" t="str">
            <v>Olney</v>
          </cell>
          <cell r="S886" t="str">
            <v>APROVADO</v>
          </cell>
          <cell r="T886">
            <v>42832</v>
          </cell>
          <cell r="U886" t="str">
            <v>ABR</v>
          </cell>
          <cell r="V886">
            <v>2017</v>
          </cell>
          <cell r="W886" t="str">
            <v>SÃO GONÇALO</v>
          </cell>
          <cell r="X886" t="str">
            <v>NT-BR 010 R-1</v>
          </cell>
          <cell r="Y886" t="str">
            <v>MICRO</v>
          </cell>
          <cell r="Z886" t="str">
            <v>NÃO</v>
          </cell>
          <cell r="AA886" t="str">
            <v>BT - 2Ø</v>
          </cell>
          <cell r="AB886" t="str">
            <v>Residencial</v>
          </cell>
          <cell r="AC886" t="str">
            <v>ORDEM FINALIZADA</v>
          </cell>
          <cell r="AD886" t="str">
            <v>-22.807215</v>
          </cell>
          <cell r="AE886" t="str">
            <v>-43.000349</v>
          </cell>
          <cell r="AF886" t="str">
            <v>SIM</v>
          </cell>
          <cell r="AG886">
            <v>42850</v>
          </cell>
          <cell r="AH886" t="str">
            <v>AUTO</v>
          </cell>
          <cell r="AJ886">
            <v>42853</v>
          </cell>
          <cell r="AK886" t="str">
            <v>ABR</v>
          </cell>
          <cell r="AL886">
            <v>2017</v>
          </cell>
          <cell r="AM886" t="str">
            <v>Engie</v>
          </cell>
          <cell r="AO886" t="str">
            <v>JA Solar - JAP-265-4BB</v>
          </cell>
          <cell r="AP886" t="str">
            <v>Fronius - Fronius Primo 3.0-1</v>
          </cell>
          <cell r="AQ886">
            <v>2</v>
          </cell>
          <cell r="AS886">
            <v>50</v>
          </cell>
          <cell r="AU886" t="str">
            <v>ALC06</v>
          </cell>
          <cell r="AV886" t="str">
            <v>S201058</v>
          </cell>
          <cell r="AW886" t="str">
            <v>30</v>
          </cell>
          <cell r="AX886" t="str">
            <v>3# BT SDE</v>
          </cell>
          <cell r="AY886">
            <v>4.8000000000000001E-2</v>
          </cell>
          <cell r="BA886" t="str">
            <v>3# CA 2 AWG</v>
          </cell>
          <cell r="BB886">
            <v>41.235692083275062</v>
          </cell>
        </row>
        <row r="887">
          <cell r="B887" t="str">
            <v>A019621663</v>
          </cell>
          <cell r="C887">
            <v>499907</v>
          </cell>
          <cell r="D887" t="str">
            <v>JULIO CESAR DE O JADUM</v>
          </cell>
          <cell r="E887">
            <v>3.71</v>
          </cell>
          <cell r="F887">
            <v>3.71</v>
          </cell>
          <cell r="G887">
            <v>42828</v>
          </cell>
          <cell r="H887" t="str">
            <v>ABR</v>
          </cell>
          <cell r="I887">
            <v>2017</v>
          </cell>
          <cell r="J887">
            <v>42829</v>
          </cell>
          <cell r="K887">
            <v>42829</v>
          </cell>
          <cell r="L887" t="str">
            <v>ABR</v>
          </cell>
          <cell r="M887">
            <v>2017</v>
          </cell>
          <cell r="N887" t="str">
            <v>-</v>
          </cell>
          <cell r="O887" t="str">
            <v>VISTORIA</v>
          </cell>
          <cell r="P887">
            <v>22</v>
          </cell>
          <cell r="Q887">
            <v>22</v>
          </cell>
          <cell r="R887" t="str">
            <v>Natália</v>
          </cell>
          <cell r="S887" t="str">
            <v>APROVADO</v>
          </cell>
          <cell r="T887">
            <v>42851</v>
          </cell>
          <cell r="U887" t="str">
            <v>ABR</v>
          </cell>
          <cell r="V887">
            <v>2017</v>
          </cell>
          <cell r="W887" t="str">
            <v>CABO FRIO</v>
          </cell>
          <cell r="X887" t="str">
            <v>NT-BR 010 R-1</v>
          </cell>
          <cell r="Y887" t="str">
            <v>MICRO</v>
          </cell>
          <cell r="Z887" t="str">
            <v>NÃO</v>
          </cell>
          <cell r="AA887" t="str">
            <v>BT - 2Ø</v>
          </cell>
          <cell r="AB887" t="str">
            <v>Residencial</v>
          </cell>
          <cell r="AC887" t="str">
            <v>ORDEM SUSPENSA</v>
          </cell>
          <cell r="AD887" t="str">
            <v>-22.525566</v>
          </cell>
          <cell r="AE887" t="str">
            <v>-41.961830</v>
          </cell>
          <cell r="AF887" t="str">
            <v>NÃO</v>
          </cell>
          <cell r="AG887" t="str">
            <v/>
          </cell>
          <cell r="AH887" t="str">
            <v>AUTO</v>
          </cell>
          <cell r="AK887" t="str">
            <v>-</v>
          </cell>
          <cell r="AL887" t="str">
            <v>-</v>
          </cell>
          <cell r="AM887" t="str">
            <v>Joneson C de Azevedo</v>
          </cell>
          <cell r="AO887" t="str">
            <v>Jinko Solar - JM265P-60</v>
          </cell>
          <cell r="AP887" t="str">
            <v>PHB - PHB4600-SS</v>
          </cell>
          <cell r="AQ887">
            <v>1</v>
          </cell>
          <cell r="AS887" t="str">
            <v>-</v>
          </cell>
          <cell r="AU887" t="str">
            <v>RDO03</v>
          </cell>
          <cell r="AV887" t="str">
            <v>MC23970</v>
          </cell>
          <cell r="AW887" t="str">
            <v>75</v>
          </cell>
          <cell r="AX887" t="str">
            <v>3# CU 70 mm² (CU 35 mm²)</v>
          </cell>
          <cell r="AY887">
            <v>0.46910000000000002</v>
          </cell>
          <cell r="BA887" t="str">
            <v>3# CU 35 mm²</v>
          </cell>
          <cell r="BB887">
            <v>19.591260391551117</v>
          </cell>
        </row>
        <row r="888">
          <cell r="B888" t="str">
            <v>A019626244</v>
          </cell>
          <cell r="C888">
            <v>5808011</v>
          </cell>
          <cell r="D888" t="str">
            <v>DOMENICA MEIRELES DOS SANTOS CHUVAS</v>
          </cell>
          <cell r="E888">
            <v>3.6</v>
          </cell>
          <cell r="F888">
            <v>3.6</v>
          </cell>
          <cell r="G888">
            <v>42828</v>
          </cell>
          <cell r="H888" t="str">
            <v>ABR</v>
          </cell>
          <cell r="I888">
            <v>2017</v>
          </cell>
          <cell r="J888">
            <v>42830</v>
          </cell>
          <cell r="K888">
            <v>42829</v>
          </cell>
          <cell r="L888" t="str">
            <v>ABR</v>
          </cell>
          <cell r="M888">
            <v>2017</v>
          </cell>
          <cell r="N888" t="str">
            <v>-</v>
          </cell>
          <cell r="O888" t="str">
            <v>SUSPENSO</v>
          </cell>
          <cell r="P888">
            <v>21</v>
          </cell>
          <cell r="Q888">
            <v>21</v>
          </cell>
          <cell r="R888" t="str">
            <v>Igor</v>
          </cell>
          <cell r="S888" t="str">
            <v>REPROVADO</v>
          </cell>
          <cell r="T888">
            <v>42850</v>
          </cell>
          <cell r="U888" t="str">
            <v>ABR</v>
          </cell>
          <cell r="V888">
            <v>2017</v>
          </cell>
          <cell r="W888" t="str">
            <v>MACAÉ</v>
          </cell>
          <cell r="X888" t="str">
            <v>NT-BR 010 R-1</v>
          </cell>
          <cell r="Y888" t="str">
            <v>MICRO</v>
          </cell>
          <cell r="Z888" t="str">
            <v>NÃO</v>
          </cell>
          <cell r="AA888" t="str">
            <v>BT - 3Ø</v>
          </cell>
          <cell r="AB888" t="str">
            <v>Residencial</v>
          </cell>
          <cell r="AC888" t="str">
            <v>ORDEM SUSPENSA</v>
          </cell>
          <cell r="AD888" t="str">
            <v>-22.404317</v>
          </cell>
          <cell r="AE888" t="str">
            <v>-41.837618</v>
          </cell>
          <cell r="AF888" t="str">
            <v>NÃO</v>
          </cell>
          <cell r="AH888" t="str">
            <v>AUTO</v>
          </cell>
          <cell r="AK888" t="str">
            <v>-</v>
          </cell>
          <cell r="AL888" t="str">
            <v>-</v>
          </cell>
          <cell r="AM888" t="str">
            <v>Solar Grid</v>
          </cell>
          <cell r="AO888" t="str">
            <v>Canadian Solar - CS6K-275M</v>
          </cell>
          <cell r="AP888" t="str">
            <v>ABB - PVI-3.6-TL-OUTD-S</v>
          </cell>
          <cell r="AQ888">
            <v>1</v>
          </cell>
          <cell r="AS888" t="str">
            <v>-</v>
          </cell>
          <cell r="AT888" t="str">
            <v>ART</v>
          </cell>
          <cell r="AU888" t="str">
            <v>IBS01</v>
          </cell>
          <cell r="AV888" t="str">
            <v>MC20144</v>
          </cell>
          <cell r="AW888" t="str">
            <v>75</v>
          </cell>
          <cell r="AX888" t="str">
            <v>3# PR 1kV 3x95(50)mm²AL</v>
          </cell>
          <cell r="AY888">
            <v>0.58399999999999996</v>
          </cell>
          <cell r="BA888" t="str">
            <v>3# COMP 336,4</v>
          </cell>
          <cell r="BB888">
            <v>7.037870598202022</v>
          </cell>
        </row>
        <row r="889">
          <cell r="B889" t="str">
            <v>A019105427</v>
          </cell>
          <cell r="C889">
            <v>1530548</v>
          </cell>
          <cell r="D889" t="str">
            <v>ANTONIO DE SOUZA VIANA</v>
          </cell>
          <cell r="E889">
            <v>3.84</v>
          </cell>
          <cell r="F889">
            <v>3.84</v>
          </cell>
          <cell r="G889">
            <v>42754</v>
          </cell>
          <cell r="H889" t="str">
            <v>JAN</v>
          </cell>
          <cell r="I889">
            <v>2017</v>
          </cell>
          <cell r="J889">
            <v>42830</v>
          </cell>
          <cell r="K889">
            <v>42830</v>
          </cell>
          <cell r="L889" t="str">
            <v>ABR</v>
          </cell>
          <cell r="M889">
            <v>2017</v>
          </cell>
          <cell r="N889" t="str">
            <v>-</v>
          </cell>
          <cell r="O889" t="str">
            <v>CONCLUÍDO</v>
          </cell>
          <cell r="P889">
            <v>7</v>
          </cell>
          <cell r="Q889">
            <v>34</v>
          </cell>
          <cell r="R889" t="str">
            <v>Olney</v>
          </cell>
          <cell r="S889" t="str">
            <v>APROVADO</v>
          </cell>
          <cell r="T889">
            <v>42837</v>
          </cell>
          <cell r="U889" t="str">
            <v>ABR</v>
          </cell>
          <cell r="V889">
            <v>2017</v>
          </cell>
          <cell r="W889" t="str">
            <v>CAMPOS</v>
          </cell>
          <cell r="X889" t="str">
            <v>NT-BR 010 R-1</v>
          </cell>
          <cell r="Y889" t="str">
            <v>MICRO</v>
          </cell>
          <cell r="Z889" t="str">
            <v>NÃO</v>
          </cell>
          <cell r="AA889" t="str">
            <v>BT - 3Ø</v>
          </cell>
          <cell r="AB889" t="str">
            <v>Residencial</v>
          </cell>
          <cell r="AC889" t="str">
            <v>ORDEM FINALIZADA</v>
          </cell>
          <cell r="AD889" t="str">
            <v>-21.775654</v>
          </cell>
          <cell r="AE889" t="str">
            <v>-41.310569</v>
          </cell>
          <cell r="AF889" t="str">
            <v>SIM</v>
          </cell>
          <cell r="AG889">
            <v>42852</v>
          </cell>
          <cell r="AH889" t="str">
            <v>AUTO</v>
          </cell>
          <cell r="AJ889">
            <v>42853</v>
          </cell>
          <cell r="AK889" t="str">
            <v>ABR</v>
          </cell>
          <cell r="AL889">
            <v>2017</v>
          </cell>
          <cell r="AM889" t="str">
            <v>Total Solar Energia</v>
          </cell>
          <cell r="AO889" t="str">
            <v>Canadian Solar - CS6X-320P</v>
          </cell>
          <cell r="AP889" t="str">
            <v>Fronius - Fronius Primo 4.0-1</v>
          </cell>
          <cell r="AQ889">
            <v>2</v>
          </cell>
          <cell r="AS889">
            <v>99</v>
          </cell>
          <cell r="AU889" t="str">
            <v>DIC05</v>
          </cell>
          <cell r="AV889" t="str">
            <v>T13214</v>
          </cell>
          <cell r="AW889">
            <v>75</v>
          </cell>
          <cell r="AX889" t="str">
            <v>3# PR 1kV 3x95(50)mm²AL</v>
          </cell>
          <cell r="AY889">
            <v>0.59210000000000007</v>
          </cell>
          <cell r="BA889" t="str">
            <v>3# CA 2 AWG</v>
          </cell>
          <cell r="BB889">
            <v>14.49678124401102</v>
          </cell>
        </row>
        <row r="890">
          <cell r="B890" t="str">
            <v>A019608499</v>
          </cell>
          <cell r="C890">
            <v>2761482</v>
          </cell>
          <cell r="D890" t="str">
            <v>JEFFERSON BEZERRA MARAMBAIA</v>
          </cell>
          <cell r="E890">
            <v>4.5999999999999996</v>
          </cell>
          <cell r="F890">
            <v>4.5999999999999996</v>
          </cell>
          <cell r="G890">
            <v>42825</v>
          </cell>
          <cell r="H890" t="str">
            <v>MAR</v>
          </cell>
          <cell r="I890">
            <v>2017</v>
          </cell>
          <cell r="J890">
            <v>42830</v>
          </cell>
          <cell r="K890">
            <v>42830</v>
          </cell>
          <cell r="L890" t="str">
            <v>ABR</v>
          </cell>
          <cell r="M890">
            <v>2017</v>
          </cell>
          <cell r="N890" t="str">
            <v>-</v>
          </cell>
          <cell r="O890" t="str">
            <v>VISTORIA</v>
          </cell>
          <cell r="P890">
            <v>21</v>
          </cell>
          <cell r="Q890">
            <v>21</v>
          </cell>
          <cell r="R890" t="str">
            <v>Igor</v>
          </cell>
          <cell r="S890" t="str">
            <v>APROVADO</v>
          </cell>
          <cell r="T890">
            <v>42851</v>
          </cell>
          <cell r="U890" t="str">
            <v>ABR</v>
          </cell>
          <cell r="V890">
            <v>2017</v>
          </cell>
          <cell r="W890" t="str">
            <v>CABO FRIO</v>
          </cell>
          <cell r="X890" t="str">
            <v>NT-BR 010 R-1</v>
          </cell>
          <cell r="Y890" t="str">
            <v>MICRO</v>
          </cell>
          <cell r="Z890" t="str">
            <v>NÃO</v>
          </cell>
          <cell r="AA890" t="str">
            <v>BT - 3Ø</v>
          </cell>
          <cell r="AB890" t="str">
            <v>Residencial</v>
          </cell>
          <cell r="AC890" t="str">
            <v>ORDEM APTA A DESIGNAR</v>
          </cell>
          <cell r="AD890" t="str">
            <v>-22.914391</v>
          </cell>
          <cell r="AE890" t="str">
            <v>-42.061410</v>
          </cell>
          <cell r="AF890" t="str">
            <v>NÃO</v>
          </cell>
          <cell r="AG890" t="str">
            <v/>
          </cell>
          <cell r="AH890" t="str">
            <v>AUTO</v>
          </cell>
          <cell r="AK890" t="str">
            <v>-</v>
          </cell>
          <cell r="AL890" t="str">
            <v>-</v>
          </cell>
          <cell r="AM890" t="str">
            <v>MRSA</v>
          </cell>
          <cell r="AO890" t="str">
            <v>Jinko Solar - JKM320P-72</v>
          </cell>
          <cell r="AP890" t="str">
            <v>PHB - PHB4600-SS</v>
          </cell>
          <cell r="AQ890">
            <v>1</v>
          </cell>
          <cell r="AS890" t="str">
            <v>-</v>
          </cell>
          <cell r="AU890" t="str">
            <v>CAF10</v>
          </cell>
          <cell r="AV890" t="str">
            <v>CF48182</v>
          </cell>
          <cell r="AW890" t="str">
            <v>113</v>
          </cell>
          <cell r="AX890" t="str">
            <v>3# PR 1kV 3x50(50)mm²AL</v>
          </cell>
          <cell r="AY890">
            <v>0.88900000000000001</v>
          </cell>
          <cell r="BA890" t="str">
            <v>3# CU 35 mm²</v>
          </cell>
          <cell r="BB890">
            <v>8.2867996768924819</v>
          </cell>
        </row>
        <row r="891">
          <cell r="B891" t="str">
            <v>A019628612</v>
          </cell>
          <cell r="C891">
            <v>4617954</v>
          </cell>
          <cell r="D891" t="str">
            <v>BUZIOS FITNESS LTDA ME</v>
          </cell>
          <cell r="E891">
            <v>43.2</v>
          </cell>
          <cell r="F891">
            <v>43.2</v>
          </cell>
          <cell r="G891">
            <v>42829</v>
          </cell>
          <cell r="H891" t="str">
            <v>ABR</v>
          </cell>
          <cell r="I891">
            <v>2017</v>
          </cell>
          <cell r="J891">
            <v>42830</v>
          </cell>
          <cell r="K891">
            <v>42830</v>
          </cell>
          <cell r="L891" t="str">
            <v>ABR</v>
          </cell>
          <cell r="M891">
            <v>2017</v>
          </cell>
          <cell r="N891" t="str">
            <v>-</v>
          </cell>
          <cell r="O891" t="str">
            <v>VISTORIA</v>
          </cell>
          <cell r="P891">
            <v>20</v>
          </cell>
          <cell r="Q891">
            <v>20</v>
          </cell>
          <cell r="R891" t="str">
            <v>Olney</v>
          </cell>
          <cell r="S891" t="str">
            <v>APROVADO</v>
          </cell>
          <cell r="T891">
            <v>42850</v>
          </cell>
          <cell r="U891" t="str">
            <v>ABR</v>
          </cell>
          <cell r="V891">
            <v>2017</v>
          </cell>
          <cell r="W891" t="str">
            <v>CABO FRIO</v>
          </cell>
          <cell r="X891" t="str">
            <v>NT-BR 010 R-1</v>
          </cell>
          <cell r="Y891" t="str">
            <v>MICRO</v>
          </cell>
          <cell r="Z891" t="str">
            <v>NÃO</v>
          </cell>
          <cell r="AA891" t="str">
            <v>BT - 3Ø</v>
          </cell>
          <cell r="AB891" t="str">
            <v>Comercial</v>
          </cell>
          <cell r="AC891" t="str">
            <v>ORDEM SUSPENSA</v>
          </cell>
          <cell r="AD891" t="str">
            <v>-22.774368</v>
          </cell>
          <cell r="AE891" t="str">
            <v>-41.916392</v>
          </cell>
          <cell r="AF891" t="str">
            <v>NÃO</v>
          </cell>
          <cell r="AG891" t="str">
            <v/>
          </cell>
          <cell r="AH891" t="str">
            <v>AUTO</v>
          </cell>
          <cell r="AK891" t="str">
            <v>-</v>
          </cell>
          <cell r="AL891" t="str">
            <v>-</v>
          </cell>
          <cell r="AM891" t="str">
            <v>Green Solar</v>
          </cell>
          <cell r="AN891" t="str">
            <v>EXEMPLO</v>
          </cell>
          <cell r="AO891" t="str">
            <v>Canadian Solar - CS6K-275M</v>
          </cell>
          <cell r="AP891" t="str">
            <v>Fronius - Fronius Symo 15.0-3 208/240</v>
          </cell>
          <cell r="AQ891">
            <v>1</v>
          </cell>
          <cell r="AS891" t="str">
            <v>-</v>
          </cell>
          <cell r="AU891" t="str">
            <v>BUZ02</v>
          </cell>
          <cell r="AV891" t="str">
            <v>F636365</v>
          </cell>
          <cell r="AW891" t="str">
            <v>75</v>
          </cell>
          <cell r="AX891" t="str">
            <v>3# BT SDE</v>
          </cell>
          <cell r="AY891">
            <v>2E-3</v>
          </cell>
          <cell r="BA891" t="str">
            <v>3# COMP 185</v>
          </cell>
          <cell r="BB891">
            <v>16.456418357628788</v>
          </cell>
        </row>
        <row r="892">
          <cell r="B892" t="str">
            <v>A019630827</v>
          </cell>
          <cell r="C892">
            <v>5861469</v>
          </cell>
          <cell r="D892" t="str">
            <v>DANIEL COELHO DO NASCIMENTO</v>
          </cell>
          <cell r="E892">
            <v>1.6</v>
          </cell>
          <cell r="F892" t="str">
            <v>0</v>
          </cell>
          <cell r="G892">
            <v>42829</v>
          </cell>
          <cell r="H892" t="str">
            <v>ABR</v>
          </cell>
          <cell r="I892">
            <v>2017</v>
          </cell>
          <cell r="J892">
            <v>42830</v>
          </cell>
          <cell r="K892">
            <v>42830</v>
          </cell>
          <cell r="L892" t="str">
            <v>ABR</v>
          </cell>
          <cell r="M892">
            <v>2017</v>
          </cell>
          <cell r="N892" t="str">
            <v>-</v>
          </cell>
          <cell r="O892" t="str">
            <v>FORA DO PRAZO</v>
          </cell>
          <cell r="P892">
            <v>21</v>
          </cell>
          <cell r="Q892">
            <v>22</v>
          </cell>
          <cell r="R892" t="str">
            <v>Natália</v>
          </cell>
          <cell r="S892" t="str">
            <v>REPROVADO</v>
          </cell>
          <cell r="T892">
            <v>42851</v>
          </cell>
          <cell r="U892" t="str">
            <v>ABR</v>
          </cell>
          <cell r="V892">
            <v>2017</v>
          </cell>
          <cell r="W892" t="str">
            <v>ANGRA</v>
          </cell>
          <cell r="X892" t="str">
            <v>NT-BR 010 R-1</v>
          </cell>
          <cell r="Y892" t="str">
            <v>MICRO</v>
          </cell>
          <cell r="Z892" t="str">
            <v>NÃO</v>
          </cell>
          <cell r="AA892" t="str">
            <v>BT - 3Ø</v>
          </cell>
          <cell r="AB892" t="str">
            <v>Residencial</v>
          </cell>
          <cell r="AC892" t="str">
            <v>ORDEM SUSPENSA</v>
          </cell>
          <cell r="AF892" t="str">
            <v>NÃO</v>
          </cell>
          <cell r="AH892" t="str">
            <v>AUTO</v>
          </cell>
          <cell r="AK892" t="str">
            <v>-</v>
          </cell>
          <cell r="AL892" t="str">
            <v>-</v>
          </cell>
          <cell r="AM892" t="str">
            <v>Solar On</v>
          </cell>
          <cell r="AO892" t="str">
            <v>Renovigi - RSM72-6-320P</v>
          </cell>
          <cell r="AP892" t="str">
            <v>B&amp;B Power - SF1600TL</v>
          </cell>
          <cell r="AQ892">
            <v>1</v>
          </cell>
          <cell r="AS892" t="str">
            <v>-</v>
          </cell>
          <cell r="AT892" t="str">
            <v>ART + Formulário de SA + Diagrama/Projeto + Coordenadas Geográficas/PS</v>
          </cell>
          <cell r="AU892" t="str">
            <v>MUR02</v>
          </cell>
          <cell r="AV892" t="str">
            <v>AN78502</v>
          </cell>
          <cell r="AW892" t="str">
            <v>150</v>
          </cell>
          <cell r="AX892" t="str">
            <v>3# PR 1kV 3x150(70)mm²AL</v>
          </cell>
          <cell r="AY892">
            <v>0.21099999999999999</v>
          </cell>
          <cell r="BA892" t="str">
            <v>3# PR 15kV 3x35(50)mm²AL</v>
          </cell>
          <cell r="BB892">
            <v>96.131483368041231</v>
          </cell>
        </row>
        <row r="893">
          <cell r="B893" t="str">
            <v>A019635015</v>
          </cell>
          <cell r="C893">
            <v>4029786</v>
          </cell>
          <cell r="D893" t="str">
            <v>ADILSON DA CUNHA MADEIRA</v>
          </cell>
          <cell r="E893">
            <v>2</v>
          </cell>
          <cell r="F893">
            <v>2</v>
          </cell>
          <cell r="G893">
            <v>42829</v>
          </cell>
          <cell r="H893" t="str">
            <v>ABR</v>
          </cell>
          <cell r="I893">
            <v>2017</v>
          </cell>
          <cell r="J893">
            <v>42830</v>
          </cell>
          <cell r="K893">
            <v>42830</v>
          </cell>
          <cell r="L893" t="str">
            <v>ABR</v>
          </cell>
          <cell r="M893">
            <v>2017</v>
          </cell>
          <cell r="N893">
            <v>28</v>
          </cell>
          <cell r="O893" t="str">
            <v>FORA DO PRAZO</v>
          </cell>
          <cell r="P893" t="str">
            <v>-</v>
          </cell>
          <cell r="Q893">
            <v>28</v>
          </cell>
          <cell r="R893" t="str">
            <v>Olney</v>
          </cell>
          <cell r="S893" t="str">
            <v>PENDÊNCIA</v>
          </cell>
          <cell r="U893" t="str">
            <v>-</v>
          </cell>
          <cell r="V893" t="str">
            <v>-</v>
          </cell>
          <cell r="W893" t="str">
            <v>PETRÓPOLIS</v>
          </cell>
          <cell r="X893" t="str">
            <v>NT-BR 010 R-1</v>
          </cell>
          <cell r="Y893" t="str">
            <v>MICRO</v>
          </cell>
          <cell r="Z893" t="str">
            <v>NÃO</v>
          </cell>
          <cell r="AA893" t="str">
            <v>BT - 3Ø</v>
          </cell>
          <cell r="AB893" t="str">
            <v>Residencial</v>
          </cell>
          <cell r="AC893" t="str">
            <v>ORDEM EM EXECUÇÃO</v>
          </cell>
          <cell r="AF893" t="str">
            <v>NÃO</v>
          </cell>
          <cell r="AK893" t="str">
            <v>-</v>
          </cell>
          <cell r="AL893" t="str">
            <v>-</v>
          </cell>
          <cell r="AM893" t="str">
            <v>Luana Engenharia LTDA</v>
          </cell>
          <cell r="AN893" t="str">
            <v>Comercial - Ordem duplicada?</v>
          </cell>
          <cell r="AP893" t="str">
            <v>Fronius - Fronius Galvo 2.0-1</v>
          </cell>
          <cell r="AQ893">
            <v>1</v>
          </cell>
          <cell r="AS893" t="str">
            <v>-</v>
          </cell>
          <cell r="AU893" t="str">
            <v>ITA06</v>
          </cell>
          <cell r="AV893" t="str">
            <v>PE69868</v>
          </cell>
          <cell r="AW893" t="str">
            <v>45</v>
          </cell>
          <cell r="AX893" t="str">
            <v>3# CU 16-1 FIO (CU 16-1 FIO)</v>
          </cell>
          <cell r="AY893">
            <v>0.24010000000000001</v>
          </cell>
          <cell r="BA893" t="str">
            <v>3# CA 2 AWG (CU 16-1 FIO)</v>
          </cell>
          <cell r="BB893">
            <v>37.639136893557797</v>
          </cell>
        </row>
        <row r="894">
          <cell r="B894" t="str">
            <v>A019494437</v>
          </cell>
          <cell r="C894">
            <v>2987983</v>
          </cell>
          <cell r="D894" t="str">
            <v>CHURRASCARIA PITUCAO LTDA</v>
          </cell>
          <cell r="E894">
            <v>29.6</v>
          </cell>
          <cell r="F894">
            <v>29.6</v>
          </cell>
          <cell r="G894">
            <v>42809</v>
          </cell>
          <cell r="H894" t="str">
            <v>MAR</v>
          </cell>
          <cell r="I894">
            <v>2017</v>
          </cell>
          <cell r="J894">
            <v>42831</v>
          </cell>
          <cell r="K894">
            <v>42831</v>
          </cell>
          <cell r="L894" t="str">
            <v>ABR</v>
          </cell>
          <cell r="M894">
            <v>2017</v>
          </cell>
          <cell r="N894" t="str">
            <v>-</v>
          </cell>
          <cell r="O894" t="str">
            <v>CONCLUÍDO</v>
          </cell>
          <cell r="P894">
            <v>4</v>
          </cell>
          <cell r="Q894">
            <v>20</v>
          </cell>
          <cell r="R894" t="str">
            <v>Olney</v>
          </cell>
          <cell r="S894" t="str">
            <v>APROVADO</v>
          </cell>
          <cell r="T894">
            <v>42835</v>
          </cell>
          <cell r="U894" t="str">
            <v>ABR</v>
          </cell>
          <cell r="V894">
            <v>2017</v>
          </cell>
          <cell r="W894" t="str">
            <v>ITAPERUNA</v>
          </cell>
          <cell r="X894" t="str">
            <v>NT-BR 010 R-1</v>
          </cell>
          <cell r="Y894" t="str">
            <v>MICRO</v>
          </cell>
          <cell r="Z894" t="str">
            <v>NÃO</v>
          </cell>
          <cell r="AA894" t="str">
            <v>BT - 3Ø</v>
          </cell>
          <cell r="AB894" t="str">
            <v>Comercial</v>
          </cell>
          <cell r="AC894" t="str">
            <v>ORDEM FINALIZADA</v>
          </cell>
          <cell r="AD894" t="str">
            <v>-21.142342</v>
          </cell>
          <cell r="AE894" t="str">
            <v>-41.663275</v>
          </cell>
          <cell r="AF894" t="str">
            <v>SIM</v>
          </cell>
          <cell r="AG894">
            <v>42850</v>
          </cell>
          <cell r="AH894" t="str">
            <v>AUTO</v>
          </cell>
          <cell r="AJ894">
            <v>42853</v>
          </cell>
          <cell r="AK894" t="str">
            <v>ABR</v>
          </cell>
          <cell r="AL894">
            <v>2017</v>
          </cell>
          <cell r="AM894" t="str">
            <v>Antônio C Pinto</v>
          </cell>
          <cell r="AO894" t="str">
            <v>Jinko Solar - EN-JKM265P</v>
          </cell>
          <cell r="AP894" t="str">
            <v>PHB - PHB25K-DT / PHB - PHB4600-SS</v>
          </cell>
          <cell r="AQ894">
            <v>2</v>
          </cell>
          <cell r="AS894">
            <v>44</v>
          </cell>
          <cell r="AU894" t="str">
            <v>BOJ01</v>
          </cell>
          <cell r="AV894" t="str">
            <v>I449186</v>
          </cell>
          <cell r="AW894" t="str">
            <v>45</v>
          </cell>
          <cell r="AX894" t="str">
            <v>3# BT SDE</v>
          </cell>
          <cell r="AY894">
            <v>2E-3</v>
          </cell>
          <cell r="BA894" t="str">
            <v>3# CA 2 AWG (CA 2 AWG)</v>
          </cell>
          <cell r="BB894">
            <v>25.613562356399395</v>
          </cell>
        </row>
        <row r="895">
          <cell r="B895" t="str">
            <v>A019495047</v>
          </cell>
          <cell r="C895">
            <v>5379193</v>
          </cell>
          <cell r="D895" t="str">
            <v>MARCELO DE CASTRO CHRYSOSTOMO</v>
          </cell>
          <cell r="E895">
            <v>3.85</v>
          </cell>
          <cell r="F895">
            <v>3.85</v>
          </cell>
          <cell r="G895">
            <v>42809</v>
          </cell>
          <cell r="H895" t="str">
            <v>MAR</v>
          </cell>
          <cell r="I895">
            <v>2017</v>
          </cell>
          <cell r="J895">
            <v>42831</v>
          </cell>
          <cell r="K895">
            <v>42831</v>
          </cell>
          <cell r="L895" t="str">
            <v>ABR</v>
          </cell>
          <cell r="M895">
            <v>2017</v>
          </cell>
          <cell r="N895" t="str">
            <v>-</v>
          </cell>
          <cell r="O895" t="str">
            <v>CONCLUÍDO</v>
          </cell>
          <cell r="P895">
            <v>12</v>
          </cell>
          <cell r="Q895">
            <v>30</v>
          </cell>
          <cell r="R895" t="str">
            <v>Olney</v>
          </cell>
          <cell r="S895" t="str">
            <v>APROVADO</v>
          </cell>
          <cell r="T895">
            <v>42843</v>
          </cell>
          <cell r="U895" t="str">
            <v>ABR</v>
          </cell>
          <cell r="V895">
            <v>2017</v>
          </cell>
          <cell r="W895" t="str">
            <v>NITERÓI</v>
          </cell>
          <cell r="X895" t="str">
            <v>NT-BR 010 R-1</v>
          </cell>
          <cell r="Y895" t="str">
            <v>MICRO</v>
          </cell>
          <cell r="Z895" t="str">
            <v>NÃO</v>
          </cell>
          <cell r="AA895" t="str">
            <v>BT - 3Ø</v>
          </cell>
          <cell r="AB895" t="str">
            <v>Residencial</v>
          </cell>
          <cell r="AC895" t="str">
            <v>ORDEM FINALIZADA</v>
          </cell>
          <cell r="AD895" t="str">
            <v>-22.888724</v>
          </cell>
          <cell r="AE895" t="str">
            <v>-43.026980</v>
          </cell>
          <cell r="AF895" t="str">
            <v>SIM</v>
          </cell>
          <cell r="AG895">
            <v>42851</v>
          </cell>
          <cell r="AH895" t="str">
            <v>AUTO</v>
          </cell>
          <cell r="AJ895">
            <v>42853</v>
          </cell>
          <cell r="AK895" t="str">
            <v>ABR</v>
          </cell>
          <cell r="AL895">
            <v>2017</v>
          </cell>
          <cell r="AM895" t="str">
            <v>Márcio J Casici</v>
          </cell>
          <cell r="AO895" t="str">
            <v>Canadian Solar - CS6K-275M</v>
          </cell>
          <cell r="AP895" t="str">
            <v>Fronius - Fronius Primo 4.0-1</v>
          </cell>
          <cell r="AQ895">
            <v>2</v>
          </cell>
          <cell r="AS895">
            <v>44</v>
          </cell>
          <cell r="AU895" t="str">
            <v>ZSL01</v>
          </cell>
          <cell r="AV895" t="str">
            <v>NI32700</v>
          </cell>
          <cell r="AW895" t="str">
            <v>45</v>
          </cell>
          <cell r="AX895" t="str">
            <v>3# CU 35 mm² (CU 16-1 FIO)</v>
          </cell>
          <cell r="AY895">
            <v>0.2422</v>
          </cell>
          <cell r="BA895" t="str">
            <v>3# CA 2 AWG</v>
          </cell>
          <cell r="BB895">
            <v>36.744755444263028</v>
          </cell>
        </row>
        <row r="896">
          <cell r="B896" t="str">
            <v>A019641304</v>
          </cell>
          <cell r="C896">
            <v>4563016</v>
          </cell>
          <cell r="D896" t="str">
            <v>CLAUDIO PEREIRA VIANA</v>
          </cell>
          <cell r="E896">
            <v>5</v>
          </cell>
          <cell r="F896">
            <v>5</v>
          </cell>
          <cell r="G896">
            <v>42830</v>
          </cell>
          <cell r="H896" t="str">
            <v>ABR</v>
          </cell>
          <cell r="I896">
            <v>2017</v>
          </cell>
          <cell r="J896">
            <v>42831</v>
          </cell>
          <cell r="K896">
            <v>42831</v>
          </cell>
          <cell r="L896" t="str">
            <v>ABR</v>
          </cell>
          <cell r="M896">
            <v>2017</v>
          </cell>
          <cell r="N896" t="str">
            <v>-</v>
          </cell>
          <cell r="O896" t="str">
            <v>VISTORIA</v>
          </cell>
          <cell r="P896">
            <v>20</v>
          </cell>
          <cell r="Q896">
            <v>20</v>
          </cell>
          <cell r="R896" t="str">
            <v>Igor</v>
          </cell>
          <cell r="S896" t="str">
            <v>APROVADO</v>
          </cell>
          <cell r="T896">
            <v>42851</v>
          </cell>
          <cell r="U896" t="str">
            <v>ABR</v>
          </cell>
          <cell r="V896">
            <v>2017</v>
          </cell>
          <cell r="W896" t="str">
            <v>CABO FRIO</v>
          </cell>
          <cell r="X896" t="str">
            <v>NT-BR 010 R-1</v>
          </cell>
          <cell r="Y896" t="str">
            <v>MICRO</v>
          </cell>
          <cell r="Z896" t="str">
            <v>NÃO</v>
          </cell>
          <cell r="AA896" t="str">
            <v>BT - 3Ø</v>
          </cell>
          <cell r="AB896" t="str">
            <v>Residencial</v>
          </cell>
          <cell r="AC896" t="str">
            <v>ORDEM SUSPENSA</v>
          </cell>
          <cell r="AD896" t="str">
            <v>-22.849833</v>
          </cell>
          <cell r="AE896" t="str">
            <v>-42.176767</v>
          </cell>
          <cell r="AF896" t="str">
            <v>NÃO</v>
          </cell>
          <cell r="AG896" t="str">
            <v/>
          </cell>
          <cell r="AH896" t="str">
            <v>AUTO REM</v>
          </cell>
          <cell r="AI896" t="str">
            <v>101680 - 50% / 1962970 - 50%</v>
          </cell>
          <cell r="AK896" t="str">
            <v>-</v>
          </cell>
          <cell r="AL896" t="str">
            <v>-</v>
          </cell>
          <cell r="AM896" t="str">
            <v>Ersol</v>
          </cell>
          <cell r="AO896" t="str">
            <v>Canadian Solar - CS6X-320P</v>
          </cell>
          <cell r="AP896" t="str">
            <v>Fronius - Fronius Primo 5.0-1</v>
          </cell>
          <cell r="AQ896">
            <v>1</v>
          </cell>
          <cell r="AS896" t="str">
            <v>-</v>
          </cell>
          <cell r="AU896" t="str">
            <v>IGB01</v>
          </cell>
          <cell r="AV896" t="str">
            <v>AR40605</v>
          </cell>
          <cell r="AW896" t="str">
            <v>113</v>
          </cell>
          <cell r="AX896" t="str">
            <v>3# CU 35 mm² (CU 16-1 FIO)</v>
          </cell>
          <cell r="AY896">
            <v>0.41610000000000003</v>
          </cell>
          <cell r="BA896" t="str">
            <v>3# CA 2 AWG</v>
          </cell>
          <cell r="BB896">
            <v>46.446740997811069</v>
          </cell>
        </row>
        <row r="897">
          <cell r="B897" t="str">
            <v>A019642211</v>
          </cell>
          <cell r="C897">
            <v>3138747</v>
          </cell>
          <cell r="D897" t="str">
            <v>JORGE AURELIO DA SILVEIRA PINTO</v>
          </cell>
          <cell r="E897">
            <v>4.4000000000000004</v>
          </cell>
          <cell r="F897">
            <v>4.4000000000000004</v>
          </cell>
          <cell r="G897">
            <v>42830</v>
          </cell>
          <cell r="H897" t="str">
            <v>ABR</v>
          </cell>
          <cell r="I897">
            <v>2017</v>
          </cell>
          <cell r="J897">
            <v>42831</v>
          </cell>
          <cell r="K897">
            <v>42831</v>
          </cell>
          <cell r="L897" t="str">
            <v>ABR</v>
          </cell>
          <cell r="M897">
            <v>2017</v>
          </cell>
          <cell r="N897" t="str">
            <v>-</v>
          </cell>
          <cell r="O897" t="str">
            <v>VISTORIA</v>
          </cell>
          <cell r="P897">
            <v>20</v>
          </cell>
          <cell r="Q897">
            <v>20</v>
          </cell>
          <cell r="R897" t="str">
            <v>Natália</v>
          </cell>
          <cell r="S897" t="str">
            <v>APROVADO</v>
          </cell>
          <cell r="T897">
            <v>42851</v>
          </cell>
          <cell r="U897" t="str">
            <v>ABR</v>
          </cell>
          <cell r="V897">
            <v>2017</v>
          </cell>
          <cell r="W897" t="str">
            <v>NITERÓI</v>
          </cell>
          <cell r="X897" t="str">
            <v>NT-BR 010 R-1</v>
          </cell>
          <cell r="Y897" t="str">
            <v>MICRO</v>
          </cell>
          <cell r="Z897" t="str">
            <v>NÃO</v>
          </cell>
          <cell r="AA897" t="str">
            <v>BT - 3Ø</v>
          </cell>
          <cell r="AB897" t="str">
            <v>Residencial</v>
          </cell>
          <cell r="AC897" t="str">
            <v>ORDEM SUSPENSA</v>
          </cell>
          <cell r="AD897" t="str">
            <v>-22.912150</v>
          </cell>
          <cell r="AE897" t="str">
            <v>-43.087435</v>
          </cell>
          <cell r="AF897" t="str">
            <v>NÃO</v>
          </cell>
          <cell r="AG897" t="str">
            <v/>
          </cell>
          <cell r="AH897" t="str">
            <v>AUTO</v>
          </cell>
          <cell r="AK897" t="str">
            <v>-</v>
          </cell>
          <cell r="AL897" t="str">
            <v>-</v>
          </cell>
          <cell r="AM897" t="str">
            <v>Márcio J Casici</v>
          </cell>
          <cell r="AO897" t="str">
            <v>Canadian Solar- CS6K-275M</v>
          </cell>
          <cell r="AP897" t="str">
            <v>Fronius Primo 5.0-1</v>
          </cell>
          <cell r="AQ897">
            <v>1</v>
          </cell>
          <cell r="AS897" t="str">
            <v>-</v>
          </cell>
          <cell r="AU897" t="str">
            <v>ZSL10</v>
          </cell>
          <cell r="AV897" t="str">
            <v>NI32719</v>
          </cell>
          <cell r="AW897" t="str">
            <v>45</v>
          </cell>
          <cell r="AX897" t="str">
            <v>3# CA 4/0 AWG (CA 1/0 AWG)</v>
          </cell>
          <cell r="AY897">
            <v>0.28610000000000002</v>
          </cell>
          <cell r="BA897" t="str">
            <v>3# CA 2 AWG</v>
          </cell>
          <cell r="BB897">
            <v>14.289070702226873</v>
          </cell>
        </row>
        <row r="898">
          <cell r="B898" t="str">
            <v>A019630517</v>
          </cell>
          <cell r="C898">
            <v>4015331</v>
          </cell>
          <cell r="D898" t="str">
            <v>NILDA MARTINS GONCALVES</v>
          </cell>
          <cell r="E898">
            <v>6</v>
          </cell>
          <cell r="F898">
            <v>6</v>
          </cell>
          <cell r="G898">
            <v>42829</v>
          </cell>
          <cell r="H898" t="str">
            <v>ABR</v>
          </cell>
          <cell r="I898">
            <v>2017</v>
          </cell>
          <cell r="J898">
            <v>42832</v>
          </cell>
          <cell r="K898">
            <v>42832</v>
          </cell>
          <cell r="L898" t="str">
            <v>ABR</v>
          </cell>
          <cell r="M898">
            <v>2017</v>
          </cell>
          <cell r="N898" t="str">
            <v>-</v>
          </cell>
          <cell r="O898" t="str">
            <v>VISTORIA</v>
          </cell>
          <cell r="P898">
            <v>19</v>
          </cell>
          <cell r="Q898">
            <v>19</v>
          </cell>
          <cell r="R898" t="str">
            <v>Igor</v>
          </cell>
          <cell r="S898" t="str">
            <v>APROVADO</v>
          </cell>
          <cell r="T898">
            <v>42851</v>
          </cell>
          <cell r="U898" t="str">
            <v>ABR</v>
          </cell>
          <cell r="V898">
            <v>2017</v>
          </cell>
          <cell r="W898" t="str">
            <v>CABO FRIO</v>
          </cell>
          <cell r="X898" t="str">
            <v>NT-BR 010 R-1</v>
          </cell>
          <cell r="Y898" t="str">
            <v>MICRO</v>
          </cell>
          <cell r="Z898" t="str">
            <v>NÃO</v>
          </cell>
          <cell r="AA898" t="str">
            <v>BT - 3Ø</v>
          </cell>
          <cell r="AB898" t="str">
            <v>Residencial</v>
          </cell>
          <cell r="AC898" t="str">
            <v>ORDEM SUSPENSA</v>
          </cell>
          <cell r="AD898" t="str">
            <v>-22.871191</v>
          </cell>
          <cell r="AE898" t="str">
            <v>-42.345175</v>
          </cell>
          <cell r="AF898" t="str">
            <v>NÃO</v>
          </cell>
          <cell r="AG898" t="str">
            <v/>
          </cell>
          <cell r="AH898" t="str">
            <v>AUTO</v>
          </cell>
          <cell r="AK898" t="str">
            <v>-</v>
          </cell>
          <cell r="AL898" t="str">
            <v>-</v>
          </cell>
          <cell r="AM898" t="str">
            <v>Vital Energia</v>
          </cell>
          <cell r="AO898" t="str">
            <v>Canadian Solar - CS6P-265P</v>
          </cell>
          <cell r="AP898" t="str">
            <v>Fronius - Fronius Primo 6.0-1</v>
          </cell>
          <cell r="AQ898">
            <v>1</v>
          </cell>
          <cell r="AS898" t="str">
            <v>-</v>
          </cell>
          <cell r="AU898" t="str">
            <v>ARA01</v>
          </cell>
          <cell r="AV898" t="str">
            <v>AR40076</v>
          </cell>
          <cell r="AW898" t="str">
            <v>113</v>
          </cell>
          <cell r="AX898" t="str">
            <v>3# PR 1kV 3x95(50)mm²AL</v>
          </cell>
          <cell r="AY898">
            <v>0.80100000000000005</v>
          </cell>
          <cell r="BA898" t="str">
            <v>1# AAAC 50 mm²</v>
          </cell>
          <cell r="BB898">
            <v>49.077804902959343</v>
          </cell>
        </row>
        <row r="899">
          <cell r="B899" t="str">
            <v>A019447924</v>
          </cell>
          <cell r="C899">
            <v>4647939</v>
          </cell>
          <cell r="D899" t="str">
            <v>RODRIGO RAMOS DE OLIVEIRA</v>
          </cell>
          <cell r="E899">
            <v>2</v>
          </cell>
          <cell r="F899">
            <v>2</v>
          </cell>
          <cell r="G899">
            <v>42802</v>
          </cell>
          <cell r="H899" t="str">
            <v>MAR</v>
          </cell>
          <cell r="I899">
            <v>2017</v>
          </cell>
          <cell r="J899">
            <v>42835</v>
          </cell>
          <cell r="K899">
            <v>42835</v>
          </cell>
          <cell r="L899" t="str">
            <v>ABR</v>
          </cell>
          <cell r="M899">
            <v>2017</v>
          </cell>
          <cell r="N899" t="str">
            <v>-</v>
          </cell>
          <cell r="O899" t="str">
            <v>SUSPENSO</v>
          </cell>
          <cell r="P899">
            <v>15</v>
          </cell>
          <cell r="Q899">
            <v>33</v>
          </cell>
          <cell r="R899" t="str">
            <v>Olney</v>
          </cell>
          <cell r="S899" t="str">
            <v>REPROVADO</v>
          </cell>
          <cell r="T899">
            <v>42850</v>
          </cell>
          <cell r="U899" t="str">
            <v>ABR</v>
          </cell>
          <cell r="V899">
            <v>2017</v>
          </cell>
          <cell r="W899" t="str">
            <v>RESENDE</v>
          </cell>
          <cell r="X899" t="str">
            <v>NT-BR 010 R-1</v>
          </cell>
          <cell r="Y899" t="str">
            <v>MICRO</v>
          </cell>
          <cell r="Z899" t="str">
            <v>NÃO</v>
          </cell>
          <cell r="AA899" t="str">
            <v>BT - 3Ø</v>
          </cell>
          <cell r="AB899" t="str">
            <v>Residencial</v>
          </cell>
          <cell r="AC899" t="str">
            <v>ORDEM SUSPENSA</v>
          </cell>
          <cell r="AD899" t="str">
            <v>-22.480443</v>
          </cell>
          <cell r="AE899" t="str">
            <v>-44.436538</v>
          </cell>
          <cell r="AF899" t="str">
            <v>NÃO</v>
          </cell>
          <cell r="AH899" t="str">
            <v>AUTO</v>
          </cell>
          <cell r="AK899" t="str">
            <v>-</v>
          </cell>
          <cell r="AL899" t="str">
            <v>-</v>
          </cell>
          <cell r="AM899" t="str">
            <v>Rodrigo Ramos</v>
          </cell>
          <cell r="AO899" t="str">
            <v>Canadian Solar - CS6P-265P</v>
          </cell>
          <cell r="AP899" t="str">
            <v>Fronius - Fronius Galvo 2.0.1</v>
          </cell>
          <cell r="AQ899">
            <v>2</v>
          </cell>
          <cell r="AS899" t="str">
            <v>-</v>
          </cell>
          <cell r="AT899" t="str">
            <v>ART</v>
          </cell>
          <cell r="AU899" t="str">
            <v>RSD01</v>
          </cell>
          <cell r="AV899">
            <v>70777</v>
          </cell>
          <cell r="AW899" t="str">
            <v>...</v>
          </cell>
          <cell r="AX899" t="str">
            <v>...</v>
          </cell>
          <cell r="AY899" t="str">
            <v>...</v>
          </cell>
          <cell r="BA899" t="str">
            <v>3# CA 4 AWG</v>
          </cell>
          <cell r="BB899">
            <v>29.826068936168575</v>
          </cell>
        </row>
        <row r="900">
          <cell r="B900" t="str">
            <v>A019522445</v>
          </cell>
          <cell r="C900">
            <v>6147798</v>
          </cell>
          <cell r="D900" t="str">
            <v>RIVELINO INACIO DE SOUZA</v>
          </cell>
          <cell r="E900">
            <v>3.6</v>
          </cell>
          <cell r="F900">
            <v>3.6</v>
          </cell>
          <cell r="G900">
            <v>42813</v>
          </cell>
          <cell r="H900" t="str">
            <v>MAR</v>
          </cell>
          <cell r="I900">
            <v>2017</v>
          </cell>
          <cell r="J900">
            <v>42835</v>
          </cell>
          <cell r="K900">
            <v>42835</v>
          </cell>
          <cell r="L900" t="str">
            <v>ABR</v>
          </cell>
          <cell r="M900">
            <v>2017</v>
          </cell>
          <cell r="N900" t="str">
            <v>-</v>
          </cell>
          <cell r="O900" t="str">
            <v>VISTORIA</v>
          </cell>
          <cell r="P900">
            <v>14</v>
          </cell>
          <cell r="Q900">
            <v>31</v>
          </cell>
          <cell r="R900" t="str">
            <v>Olney</v>
          </cell>
          <cell r="S900" t="str">
            <v>APROVADO</v>
          </cell>
          <cell r="T900">
            <v>42849</v>
          </cell>
          <cell r="U900" t="str">
            <v>ABR</v>
          </cell>
          <cell r="V900">
            <v>2017</v>
          </cell>
          <cell r="W900" t="str">
            <v>CAMPOS</v>
          </cell>
          <cell r="X900" t="str">
            <v>NT-BR 010 R-1</v>
          </cell>
          <cell r="Y900" t="str">
            <v>MICRO</v>
          </cell>
          <cell r="Z900" t="str">
            <v>NÃO</v>
          </cell>
          <cell r="AA900" t="str">
            <v>BT - 2Ø</v>
          </cell>
          <cell r="AB900" t="str">
            <v>Residencial</v>
          </cell>
          <cell r="AC900" t="str">
            <v>ORDEM APTA A DESIGNAR</v>
          </cell>
          <cell r="AD900" t="str">
            <v>-21.766860</v>
          </cell>
          <cell r="AE900" t="str">
            <v>-41.272794</v>
          </cell>
          <cell r="AF900" t="str">
            <v>NÃO</v>
          </cell>
          <cell r="AG900" t="str">
            <v/>
          </cell>
          <cell r="AH900" t="str">
            <v>AUTO</v>
          </cell>
          <cell r="AK900" t="str">
            <v>-</v>
          </cell>
          <cell r="AL900" t="str">
            <v>-</v>
          </cell>
          <cell r="AM900" t="str">
            <v>Sollar</v>
          </cell>
          <cell r="AO900" t="str">
            <v>Canadian Solar - CS6P-270M</v>
          </cell>
          <cell r="AP900" t="str">
            <v>ABB - PVI-3.6-TL-OUTD-S</v>
          </cell>
          <cell r="AQ900">
            <v>2</v>
          </cell>
          <cell r="AS900" t="str">
            <v>-</v>
          </cell>
          <cell r="AU900" t="str">
            <v>DIC02</v>
          </cell>
          <cell r="AV900" t="str">
            <v>C354302</v>
          </cell>
          <cell r="AW900" t="str">
            <v>75</v>
          </cell>
          <cell r="AX900" t="str">
            <v>3# PR 1kV 3x50(50)mm²AL</v>
          </cell>
          <cell r="AY900">
            <v>0.32900000000000001</v>
          </cell>
          <cell r="BA900" t="str">
            <v>3# CA 2 AWG</v>
          </cell>
          <cell r="BB900">
            <v>34.26792977337162</v>
          </cell>
        </row>
        <row r="901">
          <cell r="B901" t="str">
            <v>A019378463</v>
          </cell>
          <cell r="C901">
            <v>4776095</v>
          </cell>
          <cell r="D901" t="str">
            <v>CARLA LEONARDO DE ALVARENGA ALVES</v>
          </cell>
          <cell r="E901">
            <v>3</v>
          </cell>
          <cell r="F901">
            <v>3</v>
          </cell>
          <cell r="G901">
            <v>42789</v>
          </cell>
          <cell r="H901" t="str">
            <v>FEV</v>
          </cell>
          <cell r="I901">
            <v>2017</v>
          </cell>
          <cell r="J901">
            <v>42836</v>
          </cell>
          <cell r="K901">
            <v>42836</v>
          </cell>
          <cell r="L901" t="str">
            <v>ABR</v>
          </cell>
          <cell r="M901">
            <v>2017</v>
          </cell>
          <cell r="N901" t="str">
            <v>-</v>
          </cell>
          <cell r="O901" t="str">
            <v>VISTORIA</v>
          </cell>
          <cell r="P901">
            <v>2</v>
          </cell>
          <cell r="Q901">
            <v>25</v>
          </cell>
          <cell r="R901" t="str">
            <v>Olney</v>
          </cell>
          <cell r="S901" t="str">
            <v>APROVADO</v>
          </cell>
          <cell r="T901">
            <v>42838</v>
          </cell>
          <cell r="U901" t="str">
            <v>ABR</v>
          </cell>
          <cell r="V901">
            <v>2017</v>
          </cell>
          <cell r="W901" t="str">
            <v>SÃO GONÇALO</v>
          </cell>
          <cell r="X901" t="str">
            <v>NT-BR 010 R-1</v>
          </cell>
          <cell r="Y901" t="str">
            <v>MICRO</v>
          </cell>
          <cell r="Z901" t="str">
            <v>NÃO</v>
          </cell>
          <cell r="AA901" t="str">
            <v>BT - 2Ø</v>
          </cell>
          <cell r="AB901" t="str">
            <v>Residencial</v>
          </cell>
          <cell r="AC901" t="str">
            <v>ORDEM APTA A DESIGNAR</v>
          </cell>
          <cell r="AD901" t="str">
            <v>-22.818374</v>
          </cell>
          <cell r="AE901" t="str">
            <v>-43.029557</v>
          </cell>
          <cell r="AF901" t="str">
            <v>NÃO</v>
          </cell>
          <cell r="AG901" t="str">
            <v/>
          </cell>
          <cell r="AH901" t="str">
            <v>AUTO</v>
          </cell>
          <cell r="AK901" t="str">
            <v>-</v>
          </cell>
          <cell r="AL901" t="str">
            <v>-</v>
          </cell>
          <cell r="AM901" t="str">
            <v>Hard Solution</v>
          </cell>
          <cell r="AO901" t="str">
            <v>Canadian Solar - CS6K-275M</v>
          </cell>
          <cell r="AP901" t="str">
            <v xml:space="preserve">ABB - UNO-3.0-TL-OUTD-S </v>
          </cell>
          <cell r="AQ901">
            <v>3</v>
          </cell>
          <cell r="AS901" t="str">
            <v>-</v>
          </cell>
          <cell r="AU901" t="str">
            <v>GAB12</v>
          </cell>
          <cell r="AV901" t="str">
            <v>S221199</v>
          </cell>
          <cell r="AW901" t="str">
            <v>45</v>
          </cell>
          <cell r="AX901" t="str">
            <v>3# PR 1kV 3x95(50)mm²AL</v>
          </cell>
          <cell r="AY901">
            <v>0.11</v>
          </cell>
          <cell r="BA901" t="str">
            <v>3# COMP 185</v>
          </cell>
          <cell r="BB901">
            <v>22.538813141018665</v>
          </cell>
        </row>
        <row r="902">
          <cell r="B902" t="str">
            <v>A019659025</v>
          </cell>
          <cell r="C902">
            <v>5053208</v>
          </cell>
          <cell r="D902" t="str">
            <v>MARIA HELENA SOUSA VIDAL</v>
          </cell>
          <cell r="E902">
            <v>2.5</v>
          </cell>
          <cell r="F902">
            <v>2.5</v>
          </cell>
          <cell r="G902">
            <v>42832</v>
          </cell>
          <cell r="H902" t="str">
            <v>ABR</v>
          </cell>
          <cell r="I902">
            <v>2017</v>
          </cell>
          <cell r="J902">
            <v>42836</v>
          </cell>
          <cell r="K902">
            <v>42836</v>
          </cell>
          <cell r="L902" t="str">
            <v>ABR</v>
          </cell>
          <cell r="M902">
            <v>2017</v>
          </cell>
          <cell r="N902" t="str">
            <v>-</v>
          </cell>
          <cell r="O902" t="str">
            <v>VISTORIA</v>
          </cell>
          <cell r="P902">
            <v>16</v>
          </cell>
          <cell r="Q902">
            <v>16</v>
          </cell>
          <cell r="R902" t="str">
            <v>Natália</v>
          </cell>
          <cell r="S902" t="str">
            <v>APROVADO</v>
          </cell>
          <cell r="T902">
            <v>42852</v>
          </cell>
          <cell r="U902" t="str">
            <v>ABR</v>
          </cell>
          <cell r="V902">
            <v>2017</v>
          </cell>
          <cell r="W902" t="str">
            <v>ITAPERUNA</v>
          </cell>
          <cell r="X902" t="str">
            <v>NT-BR 010 R-1</v>
          </cell>
          <cell r="Y902" t="str">
            <v>MICRO</v>
          </cell>
          <cell r="Z902" t="str">
            <v>NÃO</v>
          </cell>
          <cell r="AA902" t="str">
            <v>BT - 3Ø</v>
          </cell>
          <cell r="AB902" t="str">
            <v>Residencial</v>
          </cell>
          <cell r="AC902" t="str">
            <v>ORDEM SUSPENSA</v>
          </cell>
          <cell r="AD902" t="str">
            <v>-21.032059</v>
          </cell>
          <cell r="AE902" t="str">
            <v>-41.988630</v>
          </cell>
          <cell r="AF902" t="str">
            <v>NÃO</v>
          </cell>
          <cell r="AG902" t="str">
            <v/>
          </cell>
          <cell r="AH902" t="str">
            <v>AUTO</v>
          </cell>
          <cell r="AK902" t="str">
            <v>-</v>
          </cell>
          <cell r="AL902" t="str">
            <v>-</v>
          </cell>
          <cell r="AM902" t="str">
            <v>Sun of Atlantic Energy</v>
          </cell>
          <cell r="AO902" t="str">
            <v>Canadian Solar - CS6X-315P</v>
          </cell>
          <cell r="AP902" t="str">
            <v>Fronius - Fronius Galvo 2.5</v>
          </cell>
          <cell r="AQ902">
            <v>1</v>
          </cell>
          <cell r="AS902" t="str">
            <v>-</v>
          </cell>
          <cell r="AU902" t="str">
            <v>NAT05</v>
          </cell>
          <cell r="AV902" t="str">
            <v>IT45178</v>
          </cell>
          <cell r="AW902" t="str">
            <v>75</v>
          </cell>
          <cell r="AX902" t="str">
            <v>3# PR 1kV 3x50(50)mm²AL</v>
          </cell>
          <cell r="AY902">
            <v>0.80310000000000004</v>
          </cell>
          <cell r="BA902" t="str">
            <v>3# CA 2 AWG (CA 2 AWG)</v>
          </cell>
          <cell r="BB902">
            <v>39.405865758682076</v>
          </cell>
        </row>
        <row r="903">
          <cell r="B903" t="str">
            <v>A019659044</v>
          </cell>
          <cell r="C903">
            <v>4914051</v>
          </cell>
          <cell r="D903" t="str">
            <v>ALINE BAUMANN DAS NEVES COSTA</v>
          </cell>
          <cell r="E903">
            <v>7.5</v>
          </cell>
          <cell r="F903" t="str">
            <v>0</v>
          </cell>
          <cell r="G903">
            <v>42832</v>
          </cell>
          <cell r="H903" t="str">
            <v>ABR</v>
          </cell>
          <cell r="I903">
            <v>2017</v>
          </cell>
          <cell r="J903">
            <v>42836</v>
          </cell>
          <cell r="K903">
            <v>42836</v>
          </cell>
          <cell r="L903" t="str">
            <v>ABR</v>
          </cell>
          <cell r="M903">
            <v>2017</v>
          </cell>
          <cell r="N903" t="str">
            <v>-</v>
          </cell>
          <cell r="O903" t="str">
            <v>FORA DO PRAZO</v>
          </cell>
          <cell r="P903">
            <v>16</v>
          </cell>
          <cell r="Q903">
            <v>17</v>
          </cell>
          <cell r="R903" t="str">
            <v>Natália</v>
          </cell>
          <cell r="S903" t="str">
            <v>REPROVADO</v>
          </cell>
          <cell r="T903">
            <v>42852</v>
          </cell>
          <cell r="U903" t="str">
            <v>ABR</v>
          </cell>
          <cell r="V903">
            <v>2017</v>
          </cell>
          <cell r="W903" t="str">
            <v>NITERÓI</v>
          </cell>
          <cell r="X903" t="str">
            <v>NT-BR 010 R-1</v>
          </cell>
          <cell r="Y903" t="str">
            <v>MICRO</v>
          </cell>
          <cell r="Z903" t="str">
            <v>NÃO</v>
          </cell>
          <cell r="AA903" t="str">
            <v>BT - 3Ø</v>
          </cell>
          <cell r="AB903" t="str">
            <v>Residencial</v>
          </cell>
          <cell r="AC903" t="str">
            <v>ORDEM SUSPENSA</v>
          </cell>
          <cell r="AD903" t="str">
            <v>-22.933410</v>
          </cell>
          <cell r="AE903" t="str">
            <v>-43.026348</v>
          </cell>
          <cell r="AF903" t="str">
            <v>NÃO</v>
          </cell>
          <cell r="AH903" t="str">
            <v>AUTO REM</v>
          </cell>
          <cell r="AK903" t="str">
            <v>-</v>
          </cell>
          <cell r="AL903" t="str">
            <v>-</v>
          </cell>
          <cell r="AM903" t="str">
            <v>MCR Eco Energy Solutions</v>
          </cell>
          <cell r="AQ903">
            <v>1</v>
          </cell>
          <cell r="AS903" t="str">
            <v>-</v>
          </cell>
          <cell r="AT903" t="str">
            <v>Lista de UCs - %</v>
          </cell>
          <cell r="AU903" t="str">
            <v>PIN01</v>
          </cell>
          <cell r="AV903" t="str">
            <v>NI34148</v>
          </cell>
          <cell r="AW903" t="str">
            <v>113</v>
          </cell>
          <cell r="AX903" t="str">
            <v>3# CU 70 mm² (CU 35 mm²)</v>
          </cell>
          <cell r="AY903">
            <v>0.24409999999999998</v>
          </cell>
          <cell r="BA903" t="str">
            <v>3# CA 2 AWG</v>
          </cell>
          <cell r="BB903">
            <v>28.553102730061408</v>
          </cell>
        </row>
        <row r="904">
          <cell r="B904" t="str">
            <v>A019659051</v>
          </cell>
          <cell r="C904">
            <v>5095223</v>
          </cell>
          <cell r="D904" t="str">
            <v>ERIKA ARAUJO DA VEIGA CABRAL</v>
          </cell>
          <cell r="E904">
            <v>3</v>
          </cell>
          <cell r="F904">
            <v>3</v>
          </cell>
          <cell r="G904">
            <v>42832</v>
          </cell>
          <cell r="H904" t="str">
            <v>ABR</v>
          </cell>
          <cell r="I904">
            <v>2017</v>
          </cell>
          <cell r="J904">
            <v>42836</v>
          </cell>
          <cell r="K904">
            <v>42836</v>
          </cell>
          <cell r="L904" t="str">
            <v>ABR</v>
          </cell>
          <cell r="M904">
            <v>2017</v>
          </cell>
          <cell r="N904" t="str">
            <v>-</v>
          </cell>
          <cell r="O904" t="str">
            <v>SUSPENSO</v>
          </cell>
          <cell r="P904">
            <v>21</v>
          </cell>
          <cell r="Q904">
            <v>21</v>
          </cell>
          <cell r="R904" t="str">
            <v>Natália</v>
          </cell>
          <cell r="S904" t="str">
            <v>REPROVADO</v>
          </cell>
          <cell r="T904">
            <v>42857</v>
          </cell>
          <cell r="U904" t="str">
            <v>MAI</v>
          </cell>
          <cell r="V904">
            <v>2017</v>
          </cell>
          <cell r="W904" t="str">
            <v>CAMPOS</v>
          </cell>
          <cell r="X904" t="str">
            <v>NT-BR 010 R-1</v>
          </cell>
          <cell r="Y904" t="str">
            <v>MICRO</v>
          </cell>
          <cell r="Z904" t="str">
            <v>NÃO</v>
          </cell>
          <cell r="AA904" t="str">
            <v>BT - 3Ø</v>
          </cell>
          <cell r="AB904" t="str">
            <v>Residencial</v>
          </cell>
          <cell r="AC904" t="str">
            <v>ORDEM EM EXECUÇÃO</v>
          </cell>
          <cell r="AD904" t="str">
            <v>-21.769093</v>
          </cell>
          <cell r="AE904" t="str">
            <v>-41.275397</v>
          </cell>
          <cell r="AF904" t="str">
            <v>NÃO</v>
          </cell>
          <cell r="AH904" t="str">
            <v>AUTO</v>
          </cell>
          <cell r="AK904" t="str">
            <v>-</v>
          </cell>
          <cell r="AL904" t="str">
            <v>-</v>
          </cell>
          <cell r="AM904" t="str">
            <v>Sun of Atlantic Energy</v>
          </cell>
          <cell r="AO904" t="str">
            <v>Canadian Solar - CS6X-315P</v>
          </cell>
          <cell r="AP904" t="str">
            <v>Fronius - Fronius Galvo 3.0-1</v>
          </cell>
          <cell r="AQ904">
            <v>1</v>
          </cell>
          <cell r="AS904" t="str">
            <v>-</v>
          </cell>
          <cell r="AT904" t="str">
            <v>ART</v>
          </cell>
          <cell r="AU904" t="str">
            <v>DIC02</v>
          </cell>
          <cell r="AV904" t="str">
            <v>C354449</v>
          </cell>
          <cell r="AW904" t="str">
            <v>45</v>
          </cell>
          <cell r="AX904" t="str">
            <v>3# PR 1kV 3x150(70)mm²AL</v>
          </cell>
          <cell r="AY904">
            <v>0.40300000000000002</v>
          </cell>
          <cell r="BA904" t="str">
            <v>3# CA 2 AWG</v>
          </cell>
          <cell r="BB904">
            <v>34.26792977337162</v>
          </cell>
        </row>
        <row r="905">
          <cell r="B905" t="str">
            <v>A019670237</v>
          </cell>
          <cell r="C905">
            <v>6733857</v>
          </cell>
          <cell r="D905" t="str">
            <v>LUIZ CLAUDIO GONCALVES</v>
          </cell>
          <cell r="E905">
            <v>3.64</v>
          </cell>
          <cell r="F905">
            <v>3.64</v>
          </cell>
          <cell r="G905">
            <v>42835</v>
          </cell>
          <cell r="H905" t="str">
            <v>ABR</v>
          </cell>
          <cell r="I905">
            <v>2017</v>
          </cell>
          <cell r="J905">
            <v>42836</v>
          </cell>
          <cell r="K905">
            <v>42836</v>
          </cell>
          <cell r="L905" t="str">
            <v>ABR</v>
          </cell>
          <cell r="M905">
            <v>2017</v>
          </cell>
          <cell r="N905" t="str">
            <v>-</v>
          </cell>
          <cell r="O905" t="str">
            <v>SUSPENSO</v>
          </cell>
          <cell r="P905">
            <v>21</v>
          </cell>
          <cell r="Q905">
            <v>21</v>
          </cell>
          <cell r="R905" t="str">
            <v>Olney</v>
          </cell>
          <cell r="S905" t="str">
            <v>REPROVADO</v>
          </cell>
          <cell r="T905">
            <v>42857</v>
          </cell>
          <cell r="U905" t="str">
            <v>MAI</v>
          </cell>
          <cell r="V905">
            <v>2017</v>
          </cell>
          <cell r="W905" t="str">
            <v>PETRÓPOLIS</v>
          </cell>
          <cell r="X905" t="str">
            <v>NT-BR 010 R-1</v>
          </cell>
          <cell r="Y905" t="str">
            <v>MICRO</v>
          </cell>
          <cell r="Z905" t="str">
            <v>NÃO</v>
          </cell>
          <cell r="AA905" t="str">
            <v>BT - 3Ø</v>
          </cell>
          <cell r="AB905" t="str">
            <v>Residencial</v>
          </cell>
          <cell r="AC905" t="str">
            <v>ORDEM EM EXECUÇÃO</v>
          </cell>
          <cell r="AD905" t="str">
            <v>-22.371231</v>
          </cell>
          <cell r="AE905" t="str">
            <v>-43.112526</v>
          </cell>
          <cell r="AF905" t="str">
            <v>NÃO</v>
          </cell>
          <cell r="AH905" t="str">
            <v>AUTO</v>
          </cell>
          <cell r="AK905" t="str">
            <v>-</v>
          </cell>
          <cell r="AL905" t="str">
            <v>-</v>
          </cell>
          <cell r="AM905" t="str">
            <v>Solar Energy do Brasil</v>
          </cell>
          <cell r="AO905" t="str">
            <v>Canadian Solar - CS6P-260P</v>
          </cell>
          <cell r="AP905" t="str">
            <v>Solar Energy - SE-TL4K</v>
          </cell>
          <cell r="AQ905">
            <v>1</v>
          </cell>
          <cell r="AS905" t="str">
            <v>-</v>
          </cell>
          <cell r="AT905" t="str">
            <v>ART</v>
          </cell>
          <cell r="AU905" t="str">
            <v>ITP03</v>
          </cell>
          <cell r="AV905" t="str">
            <v>P869719</v>
          </cell>
          <cell r="AW905" t="str">
            <v>45</v>
          </cell>
          <cell r="AX905" t="str">
            <v>3# BT SDE</v>
          </cell>
          <cell r="AY905">
            <v>0.107</v>
          </cell>
          <cell r="BA905" t="str">
            <v>3# COMP 1/0 (CORD-ACO 7.9 mm)</v>
          </cell>
          <cell r="BB905">
            <v>92.349641987820462</v>
          </cell>
        </row>
        <row r="906">
          <cell r="B906" t="str">
            <v>A019671818</v>
          </cell>
          <cell r="C906">
            <v>5875542</v>
          </cell>
          <cell r="D906" t="str">
            <v>JULIANA DUARTE LISBOA DOS SANTOS</v>
          </cell>
          <cell r="E906">
            <v>4.8600000000000003</v>
          </cell>
          <cell r="F906">
            <v>4.8600000000000003</v>
          </cell>
          <cell r="G906">
            <v>42835</v>
          </cell>
          <cell r="H906" t="str">
            <v>ABR</v>
          </cell>
          <cell r="I906">
            <v>2017</v>
          </cell>
          <cell r="J906">
            <v>42836</v>
          </cell>
          <cell r="K906">
            <v>42836</v>
          </cell>
          <cell r="L906" t="str">
            <v>ABR</v>
          </cell>
          <cell r="M906">
            <v>2017</v>
          </cell>
          <cell r="N906" t="str">
            <v>-</v>
          </cell>
          <cell r="O906" t="str">
            <v>VISTORIA</v>
          </cell>
          <cell r="P906">
            <v>21</v>
          </cell>
          <cell r="Q906">
            <v>21</v>
          </cell>
          <cell r="R906" t="str">
            <v>Olney</v>
          </cell>
          <cell r="S906" t="str">
            <v>APROVADO</v>
          </cell>
          <cell r="T906">
            <v>42857</v>
          </cell>
          <cell r="U906" t="str">
            <v>MAI</v>
          </cell>
          <cell r="V906">
            <v>2017</v>
          </cell>
          <cell r="W906" t="str">
            <v>CAMPOS</v>
          </cell>
          <cell r="X906" t="str">
            <v>NT-BR 010 R-1</v>
          </cell>
          <cell r="Y906" t="str">
            <v>MICRO</v>
          </cell>
          <cell r="Z906" t="str">
            <v>NÃO</v>
          </cell>
          <cell r="AA906" t="str">
            <v>BT - 3Ø</v>
          </cell>
          <cell r="AB906" t="str">
            <v>Residencial</v>
          </cell>
          <cell r="AC906" t="str">
            <v>ORDEM EM EXECUÇÃO</v>
          </cell>
          <cell r="AD906" t="str">
            <v>-21.767186</v>
          </cell>
          <cell r="AE906" t="str">
            <v>-41.272927</v>
          </cell>
          <cell r="AF906" t="str">
            <v>NÃO</v>
          </cell>
          <cell r="AG906" t="str">
            <v/>
          </cell>
          <cell r="AH906" t="str">
            <v>AUTO</v>
          </cell>
          <cell r="AK906" t="str">
            <v>-</v>
          </cell>
          <cell r="AL906" t="str">
            <v>-</v>
          </cell>
          <cell r="AM906" t="str">
            <v>Sollar</v>
          </cell>
          <cell r="AO906" t="str">
            <v>Canadian Solar - CS6P-270M</v>
          </cell>
          <cell r="AP906" t="str">
            <v>ABB - PVI-5000-TL-OUTD-S</v>
          </cell>
          <cell r="AQ906">
            <v>1</v>
          </cell>
          <cell r="AS906" t="str">
            <v>-</v>
          </cell>
          <cell r="AU906" t="str">
            <v>DIC02</v>
          </cell>
          <cell r="AV906" t="str">
            <v>C354302</v>
          </cell>
          <cell r="AW906" t="str">
            <v>75</v>
          </cell>
          <cell r="AX906" t="str">
            <v>3# PR 1kV 3x50(50)mm²AL</v>
          </cell>
          <cell r="AY906">
            <v>0.32900000000000001</v>
          </cell>
          <cell r="BA906" t="str">
            <v>3# CA 2 AWG</v>
          </cell>
          <cell r="BB906">
            <v>34.26792977337162</v>
          </cell>
        </row>
        <row r="907">
          <cell r="B907" t="str">
            <v>A019672816</v>
          </cell>
          <cell r="C907">
            <v>3115283</v>
          </cell>
          <cell r="D907" t="str">
            <v>GILMA DE LIMA</v>
          </cell>
          <cell r="E907">
            <v>4</v>
          </cell>
          <cell r="F907">
            <v>4</v>
          </cell>
          <cell r="G907">
            <v>42836</v>
          </cell>
          <cell r="H907" t="str">
            <v>ABR</v>
          </cell>
          <cell r="I907">
            <v>2017</v>
          </cell>
          <cell r="J907">
            <v>42836</v>
          </cell>
          <cell r="K907">
            <v>42836</v>
          </cell>
          <cell r="L907" t="str">
            <v>ABR</v>
          </cell>
          <cell r="M907">
            <v>2017</v>
          </cell>
          <cell r="N907" t="str">
            <v>-</v>
          </cell>
          <cell r="O907" t="str">
            <v>SUSPENSO</v>
          </cell>
          <cell r="P907">
            <v>21</v>
          </cell>
          <cell r="Q907">
            <v>21</v>
          </cell>
          <cell r="R907" t="str">
            <v>Olney</v>
          </cell>
          <cell r="S907" t="str">
            <v>REPROVADO</v>
          </cell>
          <cell r="T907">
            <v>42857</v>
          </cell>
          <cell r="U907" t="str">
            <v>MAI</v>
          </cell>
          <cell r="V907">
            <v>2017</v>
          </cell>
          <cell r="W907" t="str">
            <v>CABO FRIO</v>
          </cell>
          <cell r="X907" t="str">
            <v>NT-BR 010 R-1</v>
          </cell>
          <cell r="Y907" t="str">
            <v>MICRO</v>
          </cell>
          <cell r="Z907" t="str">
            <v>NÃO</v>
          </cell>
          <cell r="AA907" t="str">
            <v>BT - 2Ø</v>
          </cell>
          <cell r="AB907" t="str">
            <v>Residencial</v>
          </cell>
          <cell r="AC907" t="str">
            <v>ORDEM EM EXECUÇÃO</v>
          </cell>
          <cell r="AD907" t="str">
            <v>-22.505303</v>
          </cell>
          <cell r="AE907" t="str">
            <v>-41.932527</v>
          </cell>
          <cell r="AF907" t="str">
            <v>NÃO</v>
          </cell>
          <cell r="AH907" t="str">
            <v>AUTO</v>
          </cell>
          <cell r="AK907" t="str">
            <v>-</v>
          </cell>
          <cell r="AL907" t="str">
            <v>-</v>
          </cell>
          <cell r="AM907" t="str">
            <v>Ponto Engenharia</v>
          </cell>
          <cell r="AO907" t="str">
            <v>Canadian Solar - CS6P-265P</v>
          </cell>
          <cell r="AP907" t="str">
            <v>Fronius - Fronius Primo 4.0-1</v>
          </cell>
          <cell r="AQ907">
            <v>1</v>
          </cell>
          <cell r="AS907" t="str">
            <v>-</v>
          </cell>
          <cell r="AT907" t="str">
            <v>Representante Legal</v>
          </cell>
          <cell r="AU907" t="str">
            <v>RDO04</v>
          </cell>
          <cell r="AV907" t="str">
            <v>MC20342</v>
          </cell>
          <cell r="AW907" t="str">
            <v>75</v>
          </cell>
          <cell r="AX907" t="str">
            <v>3# PR 1kV 3x95(50)mm²AL</v>
          </cell>
          <cell r="AY907">
            <v>0.41710000000000003</v>
          </cell>
          <cell r="BA907" t="str">
            <v>3# CU 35 mm²</v>
          </cell>
          <cell r="BB907">
            <v>23.617479233841181</v>
          </cell>
        </row>
        <row r="908">
          <cell r="B908" t="str">
            <v>A019674369</v>
          </cell>
          <cell r="C908">
            <v>187814</v>
          </cell>
          <cell r="D908" t="str">
            <v>TADEU RODRIGUES MAIA</v>
          </cell>
          <cell r="E908">
            <v>3</v>
          </cell>
          <cell r="F908">
            <v>3</v>
          </cell>
          <cell r="G908">
            <v>42836</v>
          </cell>
          <cell r="H908" t="str">
            <v>ABR</v>
          </cell>
          <cell r="I908">
            <v>2017</v>
          </cell>
          <cell r="J908">
            <v>42836</v>
          </cell>
          <cell r="K908">
            <v>42836</v>
          </cell>
          <cell r="L908" t="str">
            <v>ABR</v>
          </cell>
          <cell r="M908">
            <v>2017</v>
          </cell>
          <cell r="N908" t="str">
            <v>-</v>
          </cell>
          <cell r="O908" t="str">
            <v>SUSPENSO</v>
          </cell>
          <cell r="P908">
            <v>21</v>
          </cell>
          <cell r="Q908">
            <v>21</v>
          </cell>
          <cell r="R908" t="str">
            <v>Olney</v>
          </cell>
          <cell r="S908" t="str">
            <v>REPROVADO</v>
          </cell>
          <cell r="T908">
            <v>42857</v>
          </cell>
          <cell r="U908" t="str">
            <v>MAI</v>
          </cell>
          <cell r="V908">
            <v>2017</v>
          </cell>
          <cell r="W908" t="str">
            <v>NITERÓI</v>
          </cell>
          <cell r="X908" t="str">
            <v>NT-BR 010 R-1</v>
          </cell>
          <cell r="Y908" t="str">
            <v>MICRO</v>
          </cell>
          <cell r="Z908" t="str">
            <v>NÃO</v>
          </cell>
          <cell r="AA908" t="str">
            <v>BT - 3Ø</v>
          </cell>
          <cell r="AB908" t="str">
            <v>Residencial</v>
          </cell>
          <cell r="AC908" t="str">
            <v>ORDEM EM EXECUÇÃO</v>
          </cell>
          <cell r="AD908" t="str">
            <v>-22.900258</v>
          </cell>
          <cell r="AE908" t="str">
            <v>-43.042253</v>
          </cell>
          <cell r="AF908" t="str">
            <v>NÃO</v>
          </cell>
          <cell r="AH908" t="str">
            <v>AUTO</v>
          </cell>
          <cell r="AK908" t="str">
            <v>-</v>
          </cell>
          <cell r="AL908" t="str">
            <v>-</v>
          </cell>
          <cell r="AM908" t="str">
            <v>EBS</v>
          </cell>
          <cell r="AO908" t="str">
            <v>Ronovigi - RSM72-6-320P</v>
          </cell>
          <cell r="AP908" t="str">
            <v>B&amp;B - SF3000TL</v>
          </cell>
          <cell r="AQ908">
            <v>1</v>
          </cell>
          <cell r="AS908" t="str">
            <v>-</v>
          </cell>
          <cell r="AT908" t="str">
            <v>ART</v>
          </cell>
          <cell r="AU908" t="str">
            <v>ZSL01</v>
          </cell>
          <cell r="AV908" t="str">
            <v>NI34209</v>
          </cell>
          <cell r="AW908" t="str">
            <v>75</v>
          </cell>
          <cell r="AX908" t="str">
            <v>3# CA 2 AWG (CA 2 AWG)</v>
          </cell>
          <cell r="AY908">
            <v>0.31910000000000005</v>
          </cell>
          <cell r="BA908" t="str">
            <v>3# CA 2 AWG</v>
          </cell>
          <cell r="BB908">
            <v>36.744755444263028</v>
          </cell>
        </row>
        <row r="909">
          <cell r="B909" t="str">
            <v>A019676724</v>
          </cell>
          <cell r="C909">
            <v>3718138</v>
          </cell>
          <cell r="D909" t="str">
            <v>JOSEFA LENALDA DE OLIVEIRA VIEIRA</v>
          </cell>
          <cell r="E909">
            <v>5</v>
          </cell>
          <cell r="F909">
            <v>5</v>
          </cell>
          <cell r="G909">
            <v>42836</v>
          </cell>
          <cell r="H909" t="str">
            <v>ABR</v>
          </cell>
          <cell r="I909">
            <v>2017</v>
          </cell>
          <cell r="J909">
            <v>42836</v>
          </cell>
          <cell r="K909">
            <v>42836</v>
          </cell>
          <cell r="L909" t="str">
            <v>ABR</v>
          </cell>
          <cell r="M909">
            <v>2017</v>
          </cell>
          <cell r="N909" t="str">
            <v>-</v>
          </cell>
          <cell r="O909" t="str">
            <v>SUSPENSO</v>
          </cell>
          <cell r="P909">
            <v>22</v>
          </cell>
          <cell r="Q909">
            <v>22</v>
          </cell>
          <cell r="R909" t="str">
            <v>Olney</v>
          </cell>
          <cell r="S909" t="str">
            <v>REPROVADO</v>
          </cell>
          <cell r="T909">
            <v>42858</v>
          </cell>
          <cell r="U909" t="str">
            <v>MAI</v>
          </cell>
          <cell r="V909">
            <v>2017</v>
          </cell>
          <cell r="W909" t="str">
            <v>NITERÓI</v>
          </cell>
          <cell r="X909" t="str">
            <v>NT-BR 010 R-1</v>
          </cell>
          <cell r="Y909" t="str">
            <v>MICRO</v>
          </cell>
          <cell r="Z909" t="str">
            <v>NÃO</v>
          </cell>
          <cell r="AA909" t="str">
            <v>BT - 3Ø</v>
          </cell>
          <cell r="AB909" t="str">
            <v>Residencial</v>
          </cell>
          <cell r="AC909" t="str">
            <v>ORDEM EM EXECUÇÃO</v>
          </cell>
          <cell r="AD909" t="str">
            <v>-22.957645</v>
          </cell>
          <cell r="AE909" t="str">
            <v>-42.984423</v>
          </cell>
          <cell r="AF909" t="str">
            <v>NÃO</v>
          </cell>
          <cell r="AH909" t="str">
            <v>AUTO</v>
          </cell>
          <cell r="AK909" t="str">
            <v>-</v>
          </cell>
          <cell r="AL909" t="str">
            <v>-</v>
          </cell>
          <cell r="AM909" t="str">
            <v>BlueSol</v>
          </cell>
          <cell r="AO909" t="str">
            <v>Canadian Solar - CS6P-265P</v>
          </cell>
          <cell r="AP909" t="str">
            <v>Fronius - Fronius Primo 5.0-1</v>
          </cell>
          <cell r="AQ909">
            <v>1</v>
          </cell>
          <cell r="AS909" t="str">
            <v>-</v>
          </cell>
          <cell r="AT909" t="str">
            <v>Formulário de SA + Diagrama/Projeto</v>
          </cell>
          <cell r="AU909" t="str">
            <v>PIN05</v>
          </cell>
          <cell r="AV909" t="str">
            <v>N701067</v>
          </cell>
          <cell r="AW909" t="str">
            <v>45</v>
          </cell>
          <cell r="AX909" t="str">
            <v>3# PR 1kV 3x95(50)mm²AL</v>
          </cell>
          <cell r="AY909">
            <v>0.14000000000000001</v>
          </cell>
          <cell r="BA909" t="str">
            <v>3# CA 2 AWG</v>
          </cell>
          <cell r="BB909">
            <v>59.506913560861463</v>
          </cell>
        </row>
        <row r="910">
          <cell r="B910" t="str">
            <v>A019659395</v>
          </cell>
          <cell r="C910">
            <v>6705998</v>
          </cell>
          <cell r="D910" t="str">
            <v>ADILSON DA CUNHA MADEIRA</v>
          </cell>
          <cell r="F910">
            <v>0</v>
          </cell>
          <cell r="G910">
            <v>42832</v>
          </cell>
          <cell r="H910" t="str">
            <v>ABR</v>
          </cell>
          <cell r="I910">
            <v>2017</v>
          </cell>
          <cell r="J910">
            <v>42837</v>
          </cell>
          <cell r="K910">
            <v>42837</v>
          </cell>
          <cell r="L910" t="str">
            <v>ABR</v>
          </cell>
          <cell r="M910">
            <v>2017</v>
          </cell>
          <cell r="N910">
            <v>21</v>
          </cell>
          <cell r="O910" t="str">
            <v>FORA DO PRAZO</v>
          </cell>
          <cell r="P910" t="str">
            <v>-</v>
          </cell>
          <cell r="Q910">
            <v>21</v>
          </cell>
          <cell r="R910" t="str">
            <v>Olney</v>
          </cell>
          <cell r="S910" t="str">
            <v>PENDÊNCIA</v>
          </cell>
          <cell r="U910" t="str">
            <v>-</v>
          </cell>
          <cell r="V910" t="str">
            <v>-</v>
          </cell>
          <cell r="X910" t="str">
            <v>NT-BR 010 R-1</v>
          </cell>
          <cell r="Y910" t="str">
            <v>MICRO</v>
          </cell>
          <cell r="Z910" t="str">
            <v>NÃO</v>
          </cell>
          <cell r="AA910" t="str">
            <v>BT - 2Ø</v>
          </cell>
          <cell r="AB910" t="str">
            <v/>
          </cell>
          <cell r="AC910" t="str">
            <v>ORDEM EM EXECUÇÃO</v>
          </cell>
          <cell r="AF910" t="str">
            <v>NÃO</v>
          </cell>
          <cell r="AK910" t="str">
            <v>-</v>
          </cell>
          <cell r="AL910" t="str">
            <v>-</v>
          </cell>
          <cell r="AM910" t="str">
            <v/>
          </cell>
          <cell r="AN910" t="str">
            <v>Comercial - Ordem duplicada?</v>
          </cell>
          <cell r="AQ910">
            <v>1</v>
          </cell>
          <cell r="AS910" t="str">
            <v>-</v>
          </cell>
          <cell r="AU910" t="str">
            <v/>
          </cell>
          <cell r="AV910" t="str">
            <v/>
          </cell>
          <cell r="AW910" t="str">
            <v>45</v>
          </cell>
          <cell r="AX910" t="str">
            <v/>
          </cell>
          <cell r="AY910" t="str">
            <v/>
          </cell>
          <cell r="BA910" t="str">
            <v/>
          </cell>
          <cell r="BB910" t="str">
            <v/>
          </cell>
        </row>
        <row r="911">
          <cell r="B911" t="str">
            <v>A019494830</v>
          </cell>
          <cell r="C911">
            <v>4678848</v>
          </cell>
          <cell r="D911" t="str">
            <v>ROSIANA DA SILVA DITORE</v>
          </cell>
          <cell r="E911">
            <v>3</v>
          </cell>
          <cell r="F911">
            <v>3</v>
          </cell>
          <cell r="G911">
            <v>42809</v>
          </cell>
          <cell r="H911" t="str">
            <v>MAR</v>
          </cell>
          <cell r="I911">
            <v>2017</v>
          </cell>
          <cell r="J911">
            <v>42838</v>
          </cell>
          <cell r="K911">
            <v>42838</v>
          </cell>
          <cell r="L911" t="str">
            <v>ABR</v>
          </cell>
          <cell r="M911">
            <v>2017</v>
          </cell>
          <cell r="N911" t="str">
            <v>-</v>
          </cell>
          <cell r="O911" t="str">
            <v>VISTORIA</v>
          </cell>
          <cell r="P911">
            <v>12</v>
          </cell>
          <cell r="Q911">
            <v>31</v>
          </cell>
          <cell r="R911" t="str">
            <v>Olney</v>
          </cell>
          <cell r="S911" t="str">
            <v>APROVADO</v>
          </cell>
          <cell r="T911">
            <v>42850</v>
          </cell>
          <cell r="U911" t="str">
            <v>ABR</v>
          </cell>
          <cell r="V911">
            <v>2017</v>
          </cell>
          <cell r="W911" t="str">
            <v>NITERÓI</v>
          </cell>
          <cell r="X911" t="str">
            <v>NT-BR 010 R-1</v>
          </cell>
          <cell r="Y911" t="str">
            <v>MICRO</v>
          </cell>
          <cell r="Z911" t="str">
            <v>NÃO</v>
          </cell>
          <cell r="AA911" t="str">
            <v>BT - 3Ø</v>
          </cell>
          <cell r="AB911" t="str">
            <v>Residencial</v>
          </cell>
          <cell r="AC911" t="str">
            <v>ORDEM EM EXECUÇÃO</v>
          </cell>
          <cell r="AD911" t="str">
            <v>-22.939616</v>
          </cell>
          <cell r="AE911" t="str">
            <v>-42.956233</v>
          </cell>
          <cell r="AF911" t="str">
            <v>NÃO</v>
          </cell>
          <cell r="AG911" t="str">
            <v/>
          </cell>
          <cell r="AH911" t="str">
            <v>AUTO</v>
          </cell>
          <cell r="AK911" t="str">
            <v>-</v>
          </cell>
          <cell r="AL911" t="str">
            <v>-</v>
          </cell>
          <cell r="AM911" t="str">
            <v>Solar Grid</v>
          </cell>
          <cell r="AN911" t="str">
            <v>Ampliação</v>
          </cell>
          <cell r="AO911" t="str">
            <v>Canadian Solar - CS6P-260P</v>
          </cell>
          <cell r="AP911" t="str">
            <v>ABB - PVI-3.0-TL-OUTD-S</v>
          </cell>
          <cell r="AQ911">
            <v>2</v>
          </cell>
          <cell r="AS911" t="str">
            <v>-</v>
          </cell>
          <cell r="AU911" t="str">
            <v>INO03</v>
          </cell>
          <cell r="AV911" t="str">
            <v>N700510</v>
          </cell>
          <cell r="AW911">
            <v>30</v>
          </cell>
          <cell r="AX911" t="str">
            <v>3# PR 1kV 3x95(70)mm²AL</v>
          </cell>
          <cell r="AY911">
            <v>0.55400000000000005</v>
          </cell>
          <cell r="BA911" t="str">
            <v>3# CA 2 AWG</v>
          </cell>
          <cell r="BB911">
            <v>14.54</v>
          </cell>
        </row>
        <row r="912">
          <cell r="B912" t="str">
            <v>A019533084</v>
          </cell>
          <cell r="C912">
            <v>6699513</v>
          </cell>
          <cell r="D912" t="str">
            <v>PAULO CEZAR AMARAL SOARES</v>
          </cell>
          <cell r="E912">
            <v>6</v>
          </cell>
          <cell r="F912">
            <v>6</v>
          </cell>
          <cell r="G912">
            <v>42815</v>
          </cell>
          <cell r="H912" t="str">
            <v>MAR</v>
          </cell>
          <cell r="I912">
            <v>2017</v>
          </cell>
          <cell r="J912">
            <v>42838</v>
          </cell>
          <cell r="K912">
            <v>42838</v>
          </cell>
          <cell r="L912" t="str">
            <v>ABR</v>
          </cell>
          <cell r="M912">
            <v>2017</v>
          </cell>
          <cell r="N912" t="str">
            <v>-</v>
          </cell>
          <cell r="O912" t="str">
            <v>CONCLUÍDO</v>
          </cell>
          <cell r="P912">
            <v>0</v>
          </cell>
          <cell r="Q912">
            <v>21</v>
          </cell>
          <cell r="R912" t="str">
            <v>Olney</v>
          </cell>
          <cell r="S912" t="str">
            <v>APROVADO</v>
          </cell>
          <cell r="T912">
            <v>42838</v>
          </cell>
          <cell r="U912" t="str">
            <v>ABR</v>
          </cell>
          <cell r="V912">
            <v>2017</v>
          </cell>
          <cell r="W912" t="str">
            <v>NITERÓI</v>
          </cell>
          <cell r="X912" t="str">
            <v>NT-BR 010 R-1</v>
          </cell>
          <cell r="Y912" t="str">
            <v>MICRO</v>
          </cell>
          <cell r="Z912" t="str">
            <v>NÃO</v>
          </cell>
          <cell r="AA912" t="str">
            <v>BT - 3Ø</v>
          </cell>
          <cell r="AB912" t="str">
            <v>Residencial</v>
          </cell>
          <cell r="AC912" t="str">
            <v>ORDEM FINALIZADA</v>
          </cell>
          <cell r="AD912" t="str">
            <v>-22.881895</v>
          </cell>
          <cell r="AE912" t="str">
            <v>-43.056865</v>
          </cell>
          <cell r="AF912" t="str">
            <v>SIM</v>
          </cell>
          <cell r="AG912">
            <v>42849</v>
          </cell>
          <cell r="AH912" t="str">
            <v>AUTO REM</v>
          </cell>
          <cell r="AI912" t="str">
            <v>5753240 - 40% / 6710947 - 60%</v>
          </cell>
          <cell r="AJ912">
            <v>42850</v>
          </cell>
          <cell r="AK912" t="str">
            <v>ABR</v>
          </cell>
          <cell r="AL912">
            <v>2017</v>
          </cell>
          <cell r="AM912" t="str">
            <v>Engie</v>
          </cell>
          <cell r="AO912" t="str">
            <v>JAP Solar - 265 4BB</v>
          </cell>
          <cell r="AP912" t="str">
            <v>ABB - PVI-6000-TL-OUTD</v>
          </cell>
          <cell r="AQ912">
            <v>2</v>
          </cell>
          <cell r="AS912">
            <v>35</v>
          </cell>
          <cell r="AU912" t="str">
            <v>ZSL05</v>
          </cell>
          <cell r="AV912" t="str">
            <v>NI33554</v>
          </cell>
          <cell r="AW912" t="str">
            <v>45</v>
          </cell>
          <cell r="AX912" t="str">
            <v>3# CU 35 mm² (CU 16-1 FIO)</v>
          </cell>
          <cell r="AY912">
            <v>0.34399999999999997</v>
          </cell>
          <cell r="BA912" t="str">
            <v>3# CA 2 AWG</v>
          </cell>
          <cell r="BB912">
            <v>41.46003860583054</v>
          </cell>
        </row>
        <row r="913">
          <cell r="B913" t="str">
            <v>A019691439</v>
          </cell>
          <cell r="C913">
            <v>5275698</v>
          </cell>
          <cell r="D913" t="str">
            <v>CARLOS ALBERTO DE OLIVEIRA COUTO</v>
          </cell>
          <cell r="F913">
            <v>0</v>
          </cell>
          <cell r="G913">
            <v>42838</v>
          </cell>
          <cell r="H913" t="str">
            <v>ABR</v>
          </cell>
          <cell r="I913">
            <v>2017</v>
          </cell>
          <cell r="J913">
            <v>42838</v>
          </cell>
          <cell r="K913">
            <v>42838</v>
          </cell>
          <cell r="L913" t="str">
            <v>ABR</v>
          </cell>
          <cell r="M913">
            <v>2017</v>
          </cell>
          <cell r="N913">
            <v>20</v>
          </cell>
          <cell r="O913" t="str">
            <v>FORA DO PRAZO</v>
          </cell>
          <cell r="P913" t="str">
            <v>-</v>
          </cell>
          <cell r="Q913">
            <v>20</v>
          </cell>
          <cell r="R913" t="str">
            <v>Olney</v>
          </cell>
          <cell r="S913" t="str">
            <v>EM ANÁLISE</v>
          </cell>
          <cell r="U913" t="str">
            <v>-</v>
          </cell>
          <cell r="V913" t="str">
            <v>-</v>
          </cell>
          <cell r="X913" t="str">
            <v>NT-BR 010 R-1</v>
          </cell>
          <cell r="Y913" t="str">
            <v>MICRO</v>
          </cell>
          <cell r="Z913" t="str">
            <v>NÃO</v>
          </cell>
          <cell r="AA913" t="str">
            <v>BT - 3Ø</v>
          </cell>
          <cell r="AB913" t="str">
            <v/>
          </cell>
          <cell r="AC913" t="str">
            <v>ORDEM EM EXECUÇÃO</v>
          </cell>
          <cell r="AF913" t="str">
            <v>NÃO</v>
          </cell>
          <cell r="AK913" t="str">
            <v>-</v>
          </cell>
          <cell r="AL913" t="str">
            <v>-</v>
          </cell>
          <cell r="AM913" t="str">
            <v/>
          </cell>
          <cell r="AQ913">
            <v>1</v>
          </cell>
          <cell r="AS913" t="str">
            <v>-</v>
          </cell>
          <cell r="AU913" t="str">
            <v>ARS05</v>
          </cell>
          <cell r="AV913" t="str">
            <v>SG93922</v>
          </cell>
          <cell r="AW913" t="str">
            <v>113</v>
          </cell>
          <cell r="AX913" t="str">
            <v>3# PR 1kV 3x95(50)mm²AL</v>
          </cell>
          <cell r="AY913">
            <v>0.57199999999999995</v>
          </cell>
          <cell r="BA913" t="str">
            <v>3# CA 2 AWG</v>
          </cell>
          <cell r="BB913">
            <v>13.985601968591572</v>
          </cell>
        </row>
        <row r="914">
          <cell r="B914" t="str">
            <v>A019682435</v>
          </cell>
          <cell r="C914">
            <v>5353150</v>
          </cell>
          <cell r="D914" t="str">
            <v>HENRIQUE DA CUNHA BUENO NETO</v>
          </cell>
          <cell r="F914">
            <v>0</v>
          </cell>
          <cell r="G914">
            <v>42837</v>
          </cell>
          <cell r="H914" t="str">
            <v>ABR</v>
          </cell>
          <cell r="I914">
            <v>2017</v>
          </cell>
          <cell r="J914">
            <v>42838</v>
          </cell>
          <cell r="K914">
            <v>42842</v>
          </cell>
          <cell r="L914" t="str">
            <v>ABR</v>
          </cell>
          <cell r="M914">
            <v>2017</v>
          </cell>
          <cell r="N914">
            <v>16</v>
          </cell>
          <cell r="O914" t="str">
            <v>FORA DO PRAZO</v>
          </cell>
          <cell r="P914" t="str">
            <v>-</v>
          </cell>
          <cell r="Q914">
            <v>16</v>
          </cell>
          <cell r="S914" t="str">
            <v>AGUARDANDO</v>
          </cell>
          <cell r="U914" t="str">
            <v>-</v>
          </cell>
          <cell r="V914" t="str">
            <v>-</v>
          </cell>
          <cell r="X914" t="str">
            <v>NT-BR 010 R-1</v>
          </cell>
          <cell r="Y914" t="str">
            <v>MICRO</v>
          </cell>
          <cell r="Z914" t="str">
            <v>NÃO</v>
          </cell>
          <cell r="AA914" t="str">
            <v>BT - 3Ø</v>
          </cell>
          <cell r="AB914" t="str">
            <v/>
          </cell>
          <cell r="AC914" t="str">
            <v>ORDEM EM EXECUÇÃO</v>
          </cell>
          <cell r="AF914" t="str">
            <v>NÃO</v>
          </cell>
          <cell r="AK914" t="str">
            <v>-</v>
          </cell>
          <cell r="AL914" t="str">
            <v>-</v>
          </cell>
          <cell r="AM914" t="str">
            <v/>
          </cell>
          <cell r="AQ914">
            <v>1</v>
          </cell>
          <cell r="AS914" t="str">
            <v>-</v>
          </cell>
          <cell r="AU914" t="str">
            <v>BUZ06</v>
          </cell>
          <cell r="AV914" t="str">
            <v>F631294</v>
          </cell>
          <cell r="AW914">
            <v>0</v>
          </cell>
          <cell r="AX914" t="str">
            <v>3# PR 1kV 3x95(70)mm²AL</v>
          </cell>
          <cell r="AY914">
            <v>0.32100000000000001</v>
          </cell>
          <cell r="BA914" t="str">
            <v>3# CU 16-1 FIO</v>
          </cell>
          <cell r="BB914">
            <v>11.587898508780047</v>
          </cell>
        </row>
        <row r="915">
          <cell r="B915" t="str">
            <v>A019709305</v>
          </cell>
          <cell r="C915">
            <v>6755367</v>
          </cell>
          <cell r="D915" t="str">
            <v>ROMULO AUGUSTO MANTOVANI MARGOTTO</v>
          </cell>
          <cell r="F915">
            <v>0</v>
          </cell>
          <cell r="G915">
            <v>42842</v>
          </cell>
          <cell r="H915" t="str">
            <v>ABR</v>
          </cell>
          <cell r="I915">
            <v>2017</v>
          </cell>
          <cell r="J915">
            <v>42842</v>
          </cell>
          <cell r="K915">
            <v>42842</v>
          </cell>
          <cell r="L915" t="str">
            <v>ABR</v>
          </cell>
          <cell r="M915">
            <v>2017</v>
          </cell>
          <cell r="N915">
            <v>16</v>
          </cell>
          <cell r="O915" t="str">
            <v>FORA DO PRAZO</v>
          </cell>
          <cell r="P915" t="str">
            <v>-</v>
          </cell>
          <cell r="Q915">
            <v>16</v>
          </cell>
          <cell r="S915" t="str">
            <v>AGUARDANDO</v>
          </cell>
          <cell r="U915" t="str">
            <v>-</v>
          </cell>
          <cell r="V915" t="str">
            <v>-</v>
          </cell>
          <cell r="X915" t="str">
            <v>NT-BR 010 R-1</v>
          </cell>
          <cell r="Y915" t="str">
            <v>MICRO</v>
          </cell>
          <cell r="Z915" t="str">
            <v>NÃO</v>
          </cell>
          <cell r="AA915" t="str">
            <v>BT - 2Ø</v>
          </cell>
          <cell r="AB915" t="str">
            <v/>
          </cell>
          <cell r="AC915" t="str">
            <v>ORDEM EM EXECUÇÃO</v>
          </cell>
          <cell r="AF915" t="str">
            <v>NÃO</v>
          </cell>
          <cell r="AK915" t="str">
            <v>-</v>
          </cell>
          <cell r="AL915" t="str">
            <v>-</v>
          </cell>
          <cell r="AM915" t="str">
            <v/>
          </cell>
          <cell r="AQ915">
            <v>1</v>
          </cell>
          <cell r="AS915" t="str">
            <v>-</v>
          </cell>
          <cell r="AU915" t="str">
            <v>IBS05</v>
          </cell>
          <cell r="AV915" t="str">
            <v>MC26386</v>
          </cell>
          <cell r="AW915">
            <v>113</v>
          </cell>
          <cell r="AX915" t="str">
            <v>3# PR 1kV 3x95(70)mm²AL</v>
          </cell>
          <cell r="AY915">
            <v>0.1421</v>
          </cell>
          <cell r="BA915" t="str">
            <v>3# COMP 185</v>
          </cell>
          <cell r="BB915">
            <v>15.06426806141406</v>
          </cell>
        </row>
        <row r="916">
          <cell r="B916" t="str">
            <v>A019382036</v>
          </cell>
          <cell r="C916">
            <v>1099073</v>
          </cell>
          <cell r="D916" t="str">
            <v>MARCIO RENATO M ROCHA</v>
          </cell>
          <cell r="E916">
            <v>5</v>
          </cell>
          <cell r="F916">
            <v>5</v>
          </cell>
          <cell r="G916">
            <v>42789</v>
          </cell>
          <cell r="H916" t="str">
            <v>FEV</v>
          </cell>
          <cell r="I916">
            <v>2017</v>
          </cell>
          <cell r="J916">
            <v>42843</v>
          </cell>
          <cell r="K916">
            <v>42843</v>
          </cell>
          <cell r="L916" t="str">
            <v>ABR</v>
          </cell>
          <cell r="M916">
            <v>2017</v>
          </cell>
          <cell r="N916" t="str">
            <v>-</v>
          </cell>
          <cell r="O916" t="str">
            <v>VISTORIA</v>
          </cell>
          <cell r="P916">
            <v>7</v>
          </cell>
          <cell r="Q916">
            <v>22</v>
          </cell>
          <cell r="R916" t="str">
            <v>Olney</v>
          </cell>
          <cell r="S916" t="str">
            <v>APROVADO</v>
          </cell>
          <cell r="T916">
            <v>42850</v>
          </cell>
          <cell r="U916" t="str">
            <v>ABR</v>
          </cell>
          <cell r="V916">
            <v>2017</v>
          </cell>
          <cell r="W916" t="str">
            <v>CAMPOS</v>
          </cell>
          <cell r="X916" t="str">
            <v>NT-BR 010 R-1</v>
          </cell>
          <cell r="Y916" t="str">
            <v>MICRO</v>
          </cell>
          <cell r="Z916" t="str">
            <v>NÃO</v>
          </cell>
          <cell r="AA916" t="str">
            <v>BT - 2Ø</v>
          </cell>
          <cell r="AB916" t="str">
            <v>Residencial</v>
          </cell>
          <cell r="AC916" t="str">
            <v>ORDEM APTA A DESIGNAR</v>
          </cell>
          <cell r="AD916" t="str">
            <v>-21.764456</v>
          </cell>
          <cell r="AE916" t="str">
            <v>-41.298942</v>
          </cell>
          <cell r="AF916" t="str">
            <v>NÃO</v>
          </cell>
          <cell r="AG916" t="str">
            <v/>
          </cell>
          <cell r="AH916" t="str">
            <v>AUTO</v>
          </cell>
          <cell r="AK916" t="str">
            <v>-</v>
          </cell>
          <cell r="AL916" t="str">
            <v>-</v>
          </cell>
          <cell r="AM916" t="str">
            <v>Ebes</v>
          </cell>
          <cell r="AO916" t="str">
            <v>Jinko Solar - JKM265P-60</v>
          </cell>
          <cell r="AP916" t="str">
            <v>Fronius - Fronius Primo 5.0-1</v>
          </cell>
          <cell r="AQ916">
            <v>2</v>
          </cell>
          <cell r="AS916" t="str">
            <v>-</v>
          </cell>
          <cell r="AU916" t="str">
            <v>DIC02</v>
          </cell>
          <cell r="AV916" t="str">
            <v>CP30168</v>
          </cell>
          <cell r="AW916" t="str">
            <v>75</v>
          </cell>
          <cell r="AX916" t="str">
            <v>3# CA 2 AWG (CA 2 AWG)</v>
          </cell>
          <cell r="AY916">
            <v>0.39710000000000001</v>
          </cell>
          <cell r="BA916" t="str">
            <v>3# CA 2 AWG</v>
          </cell>
          <cell r="BB916">
            <v>34.26792977337162</v>
          </cell>
        </row>
        <row r="917">
          <cell r="B917" t="str">
            <v>A019418440</v>
          </cell>
          <cell r="C917">
            <v>765128</v>
          </cell>
          <cell r="D917" t="str">
            <v>CARINE COLUCCI NERY CORREIA</v>
          </cell>
          <cell r="E917">
            <v>5</v>
          </cell>
          <cell r="F917">
            <v>5</v>
          </cell>
          <cell r="G917">
            <v>42797</v>
          </cell>
          <cell r="H917" t="str">
            <v>MAR</v>
          </cell>
          <cell r="I917">
            <v>2017</v>
          </cell>
          <cell r="J917">
            <v>42844</v>
          </cell>
          <cell r="K917">
            <v>42844</v>
          </cell>
          <cell r="L917" t="str">
            <v>ABR</v>
          </cell>
          <cell r="M917">
            <v>2017</v>
          </cell>
          <cell r="N917" t="str">
            <v>-</v>
          </cell>
          <cell r="O917" t="str">
            <v>SUSPENSO</v>
          </cell>
          <cell r="P917">
            <v>7</v>
          </cell>
          <cell r="Q917">
            <v>17</v>
          </cell>
          <cell r="R917" t="str">
            <v>Olney</v>
          </cell>
          <cell r="S917" t="str">
            <v>REPROVADO</v>
          </cell>
          <cell r="T917">
            <v>42851</v>
          </cell>
          <cell r="U917" t="str">
            <v>ABR</v>
          </cell>
          <cell r="V917">
            <v>2017</v>
          </cell>
          <cell r="W917" t="str">
            <v>NITERÓI</v>
          </cell>
          <cell r="X917" t="str">
            <v>NT-BR 010 R-1</v>
          </cell>
          <cell r="Y917" t="str">
            <v>MICRO</v>
          </cell>
          <cell r="Z917" t="str">
            <v>NÃO</v>
          </cell>
          <cell r="AA917" t="str">
            <v>BT - 3Ø</v>
          </cell>
          <cell r="AB917" t="str">
            <v>Residencial</v>
          </cell>
          <cell r="AC917" t="str">
            <v>ORDEM EM EXECUÇÃO</v>
          </cell>
          <cell r="AD917" t="str">
            <v>-22.880690</v>
          </cell>
          <cell r="AE917" t="str">
            <v>-43.088432</v>
          </cell>
          <cell r="AF917" t="str">
            <v>NÃO</v>
          </cell>
          <cell r="AH917" t="str">
            <v>AUTO</v>
          </cell>
          <cell r="AK917" t="str">
            <v>-</v>
          </cell>
          <cell r="AL917" t="str">
            <v>-</v>
          </cell>
          <cell r="AM917" t="str">
            <v>4Essolar</v>
          </cell>
          <cell r="AO917" t="str">
            <v>Canadian Solar - CS6P-265P</v>
          </cell>
          <cell r="AP917" t="str">
            <v>Fronius - Fronius Primo 5.0-1</v>
          </cell>
          <cell r="AQ917">
            <v>2</v>
          </cell>
          <cell r="AS917" t="str">
            <v>-</v>
          </cell>
          <cell r="AT917" t="str">
            <v>Outros</v>
          </cell>
          <cell r="AU917" t="str">
            <v>SPT01</v>
          </cell>
          <cell r="AV917" t="str">
            <v>NI34233</v>
          </cell>
          <cell r="AW917" t="str">
            <v>150</v>
          </cell>
          <cell r="AX917" t="str">
            <v>3# PR 1kV 3x150(70)mm²AL</v>
          </cell>
          <cell r="AY917">
            <v>0.34799999999999998</v>
          </cell>
          <cell r="BA917" t="str">
            <v>3# CA 2 AWG</v>
          </cell>
          <cell r="BB917">
            <v>15.620126632924249</v>
          </cell>
        </row>
        <row r="918">
          <cell r="B918" t="str">
            <v>A019699084</v>
          </cell>
          <cell r="C918">
            <v>5134739</v>
          </cell>
          <cell r="D918" t="str">
            <v>CARLOS FREDERICO VERCOSA DUBOC</v>
          </cell>
          <cell r="F918">
            <v>0</v>
          </cell>
          <cell r="G918">
            <v>42839</v>
          </cell>
          <cell r="H918" t="str">
            <v>ABR</v>
          </cell>
          <cell r="I918">
            <v>2017</v>
          </cell>
          <cell r="J918">
            <v>42844</v>
          </cell>
          <cell r="K918">
            <v>42844</v>
          </cell>
          <cell r="L918" t="str">
            <v>ABR</v>
          </cell>
          <cell r="M918">
            <v>2017</v>
          </cell>
          <cell r="N918">
            <v>14</v>
          </cell>
          <cell r="O918" t="str">
            <v>NO PRAZO</v>
          </cell>
          <cell r="P918" t="str">
            <v>-</v>
          </cell>
          <cell r="Q918">
            <v>14</v>
          </cell>
          <cell r="S918" t="str">
            <v>AGUARDANDO</v>
          </cell>
          <cell r="U918" t="str">
            <v>-</v>
          </cell>
          <cell r="V918" t="str">
            <v>-</v>
          </cell>
          <cell r="X918" t="str">
            <v>NT-BR 010 R-1</v>
          </cell>
          <cell r="Y918" t="str">
            <v>MICRO</v>
          </cell>
          <cell r="Z918" t="str">
            <v>NÃO</v>
          </cell>
          <cell r="AA918" t="str">
            <v>BT - 3Ø</v>
          </cell>
          <cell r="AB918" t="str">
            <v/>
          </cell>
          <cell r="AC918" t="str">
            <v>ORDEM EM EXECUÇÃO</v>
          </cell>
          <cell r="AF918" t="str">
            <v>NÃO</v>
          </cell>
          <cell r="AK918" t="str">
            <v>-</v>
          </cell>
          <cell r="AL918" t="str">
            <v>-</v>
          </cell>
          <cell r="AM918" t="str">
            <v/>
          </cell>
          <cell r="AQ918">
            <v>1</v>
          </cell>
          <cell r="AS918" t="str">
            <v>-</v>
          </cell>
          <cell r="AU918" t="str">
            <v>ZSL03</v>
          </cell>
          <cell r="AV918" t="str">
            <v>NI32301</v>
          </cell>
          <cell r="AW918" t="str">
            <v>150</v>
          </cell>
          <cell r="AX918" t="str">
            <v>3# CU 70 mm² (CU 35 mm²)</v>
          </cell>
          <cell r="AY918">
            <v>0.53900000000000003</v>
          </cell>
          <cell r="BA918" t="str">
            <v>3# CA 2 AWG</v>
          </cell>
          <cell r="BB918">
            <v>20.691960517838886</v>
          </cell>
        </row>
        <row r="919">
          <cell r="B919" t="str">
            <v>A019724982</v>
          </cell>
          <cell r="C919">
            <v>4018408</v>
          </cell>
          <cell r="D919" t="str">
            <v>ALINE GALHANO ROBERTSON DE OLIVEIRA</v>
          </cell>
          <cell r="F919">
            <v>0</v>
          </cell>
          <cell r="G919">
            <v>42844</v>
          </cell>
          <cell r="H919" t="str">
            <v>ABR</v>
          </cell>
          <cell r="I919">
            <v>2017</v>
          </cell>
          <cell r="J919">
            <v>42845</v>
          </cell>
          <cell r="K919">
            <v>42845</v>
          </cell>
          <cell r="L919" t="str">
            <v>ABR</v>
          </cell>
          <cell r="M919">
            <v>2017</v>
          </cell>
          <cell r="N919">
            <v>13</v>
          </cell>
          <cell r="O919" t="str">
            <v>NO PRAZO</v>
          </cell>
          <cell r="P919" t="str">
            <v>-</v>
          </cell>
          <cell r="Q919">
            <v>13</v>
          </cell>
          <cell r="S919" t="str">
            <v>AGUARDANDO</v>
          </cell>
          <cell r="U919" t="str">
            <v>-</v>
          </cell>
          <cell r="V919" t="str">
            <v>-</v>
          </cell>
          <cell r="X919" t="str">
            <v>NT-BR 010 R-1</v>
          </cell>
          <cell r="Y919" t="str">
            <v>MICRO</v>
          </cell>
          <cell r="Z919" t="str">
            <v>NÃO</v>
          </cell>
          <cell r="AA919" t="str">
            <v>BT - 2Ø</v>
          </cell>
          <cell r="AB919" t="str">
            <v/>
          </cell>
          <cell r="AC919" t="str">
            <v>ORDEM EM EXECUÇÃO</v>
          </cell>
          <cell r="AF919" t="str">
            <v>NÃO</v>
          </cell>
          <cell r="AK919" t="str">
            <v>-</v>
          </cell>
          <cell r="AL919" t="str">
            <v>-</v>
          </cell>
          <cell r="AM919" t="str">
            <v/>
          </cell>
          <cell r="AQ919">
            <v>1</v>
          </cell>
          <cell r="AS919" t="str">
            <v>-</v>
          </cell>
          <cell r="AU919" t="str">
            <v>VDP09</v>
          </cell>
          <cell r="AV919" t="str">
            <v>S306464</v>
          </cell>
          <cell r="AW919" t="str">
            <v>75</v>
          </cell>
          <cell r="AX919" t="str">
            <v>3# PR 1kV 3x95(50)mm²AL</v>
          </cell>
          <cell r="AY919">
            <v>0.154</v>
          </cell>
          <cell r="BA919" t="str">
            <v>3# CA 2 AWG</v>
          </cell>
          <cell r="BB919">
            <v>69.098728947083572</v>
          </cell>
        </row>
        <row r="920">
          <cell r="B920" t="str">
            <v>A019728646</v>
          </cell>
          <cell r="C920">
            <v>1875526</v>
          </cell>
          <cell r="D920" t="str">
            <v>CARLOS EDUARDO N TRAJANO DE SA</v>
          </cell>
          <cell r="F920">
            <v>0</v>
          </cell>
          <cell r="G920">
            <v>42844</v>
          </cell>
          <cell r="H920" t="str">
            <v>ABR</v>
          </cell>
          <cell r="I920">
            <v>2017</v>
          </cell>
          <cell r="J920">
            <v>42845</v>
          </cell>
          <cell r="K920">
            <v>42845</v>
          </cell>
          <cell r="L920" t="str">
            <v>ABR</v>
          </cell>
          <cell r="M920">
            <v>2017</v>
          </cell>
          <cell r="N920">
            <v>13</v>
          </cell>
          <cell r="O920" t="str">
            <v>NO PRAZO</v>
          </cell>
          <cell r="P920" t="str">
            <v>-</v>
          </cell>
          <cell r="Q920">
            <v>13</v>
          </cell>
          <cell r="S920" t="str">
            <v>AGUARDANDO</v>
          </cell>
          <cell r="U920" t="str">
            <v>-</v>
          </cell>
          <cell r="V920" t="str">
            <v>-</v>
          </cell>
          <cell r="X920" t="str">
            <v>NT-BR 010 R-1</v>
          </cell>
          <cell r="Y920" t="str">
            <v>MICRO</v>
          </cell>
          <cell r="Z920" t="str">
            <v>NÃO</v>
          </cell>
          <cell r="AA920" t="str">
            <v>BT - 2Ø</v>
          </cell>
          <cell r="AB920" t="str">
            <v/>
          </cell>
          <cell r="AC920" t="str">
            <v>ORDEM EM EXECUÇÃO</v>
          </cell>
          <cell r="AF920" t="str">
            <v>NÃO</v>
          </cell>
          <cell r="AK920" t="str">
            <v>-</v>
          </cell>
          <cell r="AL920" t="str">
            <v>-</v>
          </cell>
          <cell r="AM920" t="str">
            <v/>
          </cell>
          <cell r="AQ920">
            <v>1</v>
          </cell>
          <cell r="AS920" t="str">
            <v>-</v>
          </cell>
          <cell r="AU920" t="str">
            <v>ICA09</v>
          </cell>
          <cell r="AV920" t="str">
            <v>NI32353</v>
          </cell>
          <cell r="AW920" t="str">
            <v>75</v>
          </cell>
          <cell r="AX920" t="str">
            <v>3# CU 16-1 FIO (CU 16-1 FIO)</v>
          </cell>
          <cell r="AY920">
            <v>0.19009999999999999</v>
          </cell>
          <cell r="BA920" t="str">
            <v>3# CA 2 AWG</v>
          </cell>
          <cell r="BB920">
            <v>13.034132341682232</v>
          </cell>
        </row>
        <row r="921">
          <cell r="B921" t="str">
            <v>A018899836</v>
          </cell>
          <cell r="C921">
            <v>4226080</v>
          </cell>
          <cell r="D921" t="str">
            <v>CARLA FRANCO MARTINS</v>
          </cell>
          <cell r="E921">
            <v>0.5</v>
          </cell>
          <cell r="F921">
            <v>0.5</v>
          </cell>
          <cell r="G921">
            <v>42730</v>
          </cell>
          <cell r="H921" t="str">
            <v>DEZ</v>
          </cell>
          <cell r="I921">
            <v>2016</v>
          </cell>
          <cell r="J921">
            <v>42850</v>
          </cell>
          <cell r="K921">
            <v>42850</v>
          </cell>
          <cell r="L921" t="str">
            <v>ABR</v>
          </cell>
          <cell r="M921">
            <v>2017</v>
          </cell>
          <cell r="N921" t="str">
            <v>-</v>
          </cell>
          <cell r="O921" t="str">
            <v>VISTORIA</v>
          </cell>
          <cell r="P921">
            <v>7</v>
          </cell>
          <cell r="Q921">
            <v>23</v>
          </cell>
          <cell r="R921" t="str">
            <v>Olney</v>
          </cell>
          <cell r="S921" t="str">
            <v>APROVADO</v>
          </cell>
          <cell r="T921">
            <v>42857</v>
          </cell>
          <cell r="U921" t="str">
            <v>MAI</v>
          </cell>
          <cell r="V921">
            <v>2017</v>
          </cell>
          <cell r="W921" t="str">
            <v>TERESÓPOLIS</v>
          </cell>
          <cell r="X921" t="str">
            <v>NT-BR 010 R-1</v>
          </cell>
          <cell r="Y921" t="str">
            <v>MICRO</v>
          </cell>
          <cell r="Z921" t="str">
            <v>NÃO</v>
          </cell>
          <cell r="AA921" t="str">
            <v>BT - 3Ø</v>
          </cell>
          <cell r="AB921" t="str">
            <v>Residencial</v>
          </cell>
          <cell r="AC921" t="str">
            <v>ORDEM EM EXECUÇÃO</v>
          </cell>
          <cell r="AD921" t="str">
            <v>-22.430086</v>
          </cell>
          <cell r="AE921" t="str">
            <v>-42.981612</v>
          </cell>
          <cell r="AF921" t="str">
            <v>NÃO</v>
          </cell>
          <cell r="AH921" t="str">
            <v>AUTO</v>
          </cell>
          <cell r="AK921" t="str">
            <v>-</v>
          </cell>
          <cell r="AL921" t="str">
            <v>-</v>
          </cell>
          <cell r="AM921" t="str">
            <v>Samir A S Leal</v>
          </cell>
          <cell r="AO921" t="str">
            <v>Canadian Solar - CS6P-265P</v>
          </cell>
          <cell r="AP921" t="str">
            <v>Hoymiles - MI-250</v>
          </cell>
          <cell r="AQ921">
            <v>3</v>
          </cell>
          <cell r="AS921" t="str">
            <v>-</v>
          </cell>
          <cell r="AU921" t="str">
            <v>TRB02</v>
          </cell>
          <cell r="AV921" t="str">
            <v>O961032</v>
          </cell>
          <cell r="AW921">
            <v>150</v>
          </cell>
          <cell r="AX921" t="str">
            <v>3# PR 1kV 3x150(70)mm²AL</v>
          </cell>
          <cell r="AY921">
            <v>0.2041</v>
          </cell>
          <cell r="BA921" t="str">
            <v>3# CU 16-1 FIO (CU 16-1 FIO)</v>
          </cell>
          <cell r="BB921">
            <v>4.3790954092150054</v>
          </cell>
        </row>
        <row r="922">
          <cell r="B922" t="str">
            <v>A019752761</v>
          </cell>
          <cell r="C922">
            <v>1332923</v>
          </cell>
          <cell r="D922" t="str">
            <v>ALZEMIRO FELIX FILHO</v>
          </cell>
          <cell r="F922">
            <v>0</v>
          </cell>
          <cell r="G922">
            <v>42849</v>
          </cell>
          <cell r="H922" t="str">
            <v>ABR</v>
          </cell>
          <cell r="I922">
            <v>2017</v>
          </cell>
          <cell r="J922">
            <v>42850</v>
          </cell>
          <cell r="K922">
            <v>42850</v>
          </cell>
          <cell r="L922" t="str">
            <v>ABR</v>
          </cell>
          <cell r="M922">
            <v>2017</v>
          </cell>
          <cell r="N922">
            <v>8</v>
          </cell>
          <cell r="O922" t="str">
            <v>NO PRAZO</v>
          </cell>
          <cell r="P922" t="str">
            <v>-</v>
          </cell>
          <cell r="Q922">
            <v>8</v>
          </cell>
          <cell r="S922" t="str">
            <v>AGUARDANDO</v>
          </cell>
          <cell r="U922" t="str">
            <v>-</v>
          </cell>
          <cell r="V922" t="str">
            <v>-</v>
          </cell>
          <cell r="W922" t="str">
            <v>CABO FRIO</v>
          </cell>
          <cell r="X922" t="str">
            <v>NT-BR 010 R-1</v>
          </cell>
          <cell r="Y922" t="str">
            <v>MICRO</v>
          </cell>
          <cell r="Z922" t="str">
            <v>NÃO</v>
          </cell>
          <cell r="AA922" t="str">
            <v>BT - 3Ø</v>
          </cell>
          <cell r="AB922" t="str">
            <v/>
          </cell>
          <cell r="AC922" t="str">
            <v>ORDEM EM EXECUÇÃO</v>
          </cell>
          <cell r="AF922" t="str">
            <v>NÃO</v>
          </cell>
          <cell r="AK922" t="str">
            <v>-</v>
          </cell>
          <cell r="AL922" t="str">
            <v>-</v>
          </cell>
          <cell r="AM922" t="str">
            <v/>
          </cell>
          <cell r="AQ922">
            <v>1</v>
          </cell>
          <cell r="AS922" t="str">
            <v>-</v>
          </cell>
          <cell r="AU922" t="str">
            <v>ARC01</v>
          </cell>
          <cell r="AV922" t="str">
            <v>CF44261</v>
          </cell>
          <cell r="AW922" t="str">
            <v>113</v>
          </cell>
          <cell r="AX922" t="str">
            <v>3# PR 1kV 3x95(70)mm²CU</v>
          </cell>
          <cell r="AY922">
            <v>0.13900000000000001</v>
          </cell>
          <cell r="BA922" t="str">
            <v>3# CU 35 mm² (CU 35 mm²)</v>
          </cell>
          <cell r="BB922">
            <v>15.581066300872196</v>
          </cell>
        </row>
        <row r="923">
          <cell r="B923" t="str">
            <v>A019753890</v>
          </cell>
          <cell r="C923">
            <v>4388252</v>
          </cell>
          <cell r="D923" t="str">
            <v>VALDIR DOS SANTOS COSTA</v>
          </cell>
          <cell r="F923">
            <v>0</v>
          </cell>
          <cell r="G923">
            <v>42849</v>
          </cell>
          <cell r="H923" t="str">
            <v>ABR</v>
          </cell>
          <cell r="I923">
            <v>2017</v>
          </cell>
          <cell r="J923">
            <v>42852</v>
          </cell>
          <cell r="K923">
            <v>42852</v>
          </cell>
          <cell r="L923" t="str">
            <v>ABR</v>
          </cell>
          <cell r="M923">
            <v>2017</v>
          </cell>
          <cell r="N923">
            <v>6</v>
          </cell>
          <cell r="O923" t="str">
            <v>NO PRAZO</v>
          </cell>
          <cell r="P923" t="str">
            <v>-</v>
          </cell>
          <cell r="Q923">
            <v>6</v>
          </cell>
          <cell r="S923" t="str">
            <v>AGUARDANDO</v>
          </cell>
          <cell r="U923" t="str">
            <v>-</v>
          </cell>
          <cell r="V923" t="str">
            <v>-</v>
          </cell>
          <cell r="X923" t="str">
            <v>NT-BR 010 R-1</v>
          </cell>
          <cell r="Y923" t="str">
            <v>MICRO</v>
          </cell>
          <cell r="Z923" t="str">
            <v>NÃO</v>
          </cell>
          <cell r="AA923" t="str">
            <v>BT - 2Ø</v>
          </cell>
          <cell r="AB923" t="str">
            <v/>
          </cell>
          <cell r="AC923" t="str">
            <v>ORDEM EM EXECUÇÃO</v>
          </cell>
          <cell r="AF923" t="str">
            <v>NÃO</v>
          </cell>
          <cell r="AK923" t="str">
            <v>-</v>
          </cell>
          <cell r="AL923" t="str">
            <v>-</v>
          </cell>
          <cell r="AM923" t="str">
            <v/>
          </cell>
          <cell r="AQ923">
            <v>1</v>
          </cell>
          <cell r="AS923" t="str">
            <v>-</v>
          </cell>
          <cell r="AU923" t="str">
            <v/>
          </cell>
          <cell r="AV923" t="str">
            <v/>
          </cell>
          <cell r="AW923" t="str">
            <v/>
          </cell>
          <cell r="AX923" t="str">
            <v/>
          </cell>
          <cell r="AY923" t="str">
            <v/>
          </cell>
          <cell r="BA923" t="str">
            <v/>
          </cell>
          <cell r="BB923" t="str">
            <v/>
          </cell>
        </row>
        <row r="924">
          <cell r="B924" t="str">
            <v>A019759545</v>
          </cell>
          <cell r="C924">
            <v>4151527</v>
          </cell>
          <cell r="D924" t="str">
            <v>PAULO CESAR MORA JUNIOR</v>
          </cell>
          <cell r="F924">
            <v>0</v>
          </cell>
          <cell r="G924">
            <v>42850</v>
          </cell>
          <cell r="H924" t="str">
            <v>ABR</v>
          </cell>
          <cell r="I924">
            <v>2017</v>
          </cell>
          <cell r="J924">
            <v>42852</v>
          </cell>
          <cell r="K924">
            <v>42852</v>
          </cell>
          <cell r="L924" t="str">
            <v>ABR</v>
          </cell>
          <cell r="M924">
            <v>2017</v>
          </cell>
          <cell r="N924">
            <v>6</v>
          </cell>
          <cell r="O924" t="str">
            <v>NO PRAZO</v>
          </cell>
          <cell r="P924" t="str">
            <v>-</v>
          </cell>
          <cell r="Q924">
            <v>6</v>
          </cell>
          <cell r="S924" t="str">
            <v>AGUARDANDO</v>
          </cell>
          <cell r="U924" t="str">
            <v>-</v>
          </cell>
          <cell r="V924" t="str">
            <v>-</v>
          </cell>
          <cell r="X924" t="str">
            <v>NT-BR 010 R-1</v>
          </cell>
          <cell r="Y924" t="str">
            <v>MICRO</v>
          </cell>
          <cell r="Z924" t="str">
            <v>NÃO</v>
          </cell>
          <cell r="AA924" t="str">
            <v>BT - 2Ø</v>
          </cell>
          <cell r="AB924" t="str">
            <v/>
          </cell>
          <cell r="AC924" t="str">
            <v>ORDEM EM EXECUÇÃO</v>
          </cell>
          <cell r="AF924" t="str">
            <v>NÃO</v>
          </cell>
          <cell r="AK924" t="str">
            <v>-</v>
          </cell>
          <cell r="AL924" t="str">
            <v>-</v>
          </cell>
          <cell r="AM924" t="str">
            <v/>
          </cell>
          <cell r="AQ924">
            <v>1</v>
          </cell>
          <cell r="AS924" t="str">
            <v>-</v>
          </cell>
          <cell r="AU924" t="str">
            <v/>
          </cell>
          <cell r="AV924" t="str">
            <v/>
          </cell>
          <cell r="AW924" t="str">
            <v/>
          </cell>
          <cell r="AX924" t="str">
            <v/>
          </cell>
          <cell r="AY924" t="str">
            <v/>
          </cell>
          <cell r="BA924" t="str">
            <v/>
          </cell>
          <cell r="BB924" t="str">
            <v/>
          </cell>
        </row>
        <row r="925">
          <cell r="B925" t="str">
            <v>A019765582</v>
          </cell>
          <cell r="C925">
            <v>6464840</v>
          </cell>
          <cell r="D925" t="str">
            <v>ANTONIO FERNANDO PINHEIRO DA SILVA</v>
          </cell>
          <cell r="F925">
            <v>0</v>
          </cell>
          <cell r="G925">
            <v>42851</v>
          </cell>
          <cell r="H925" t="str">
            <v>ABR</v>
          </cell>
          <cell r="I925">
            <v>2017</v>
          </cell>
          <cell r="J925">
            <v>42852</v>
          </cell>
          <cell r="K925">
            <v>42852</v>
          </cell>
          <cell r="L925" t="str">
            <v>ABR</v>
          </cell>
          <cell r="M925">
            <v>2017</v>
          </cell>
          <cell r="N925">
            <v>6</v>
          </cell>
          <cell r="O925" t="str">
            <v>NO PRAZO</v>
          </cell>
          <cell r="P925" t="str">
            <v>-</v>
          </cell>
          <cell r="Q925">
            <v>6</v>
          </cell>
          <cell r="S925" t="str">
            <v>AGUARDANDO</v>
          </cell>
          <cell r="U925" t="str">
            <v>-</v>
          </cell>
          <cell r="V925" t="str">
            <v>-</v>
          </cell>
          <cell r="X925" t="str">
            <v>NT-BR 010 R-1</v>
          </cell>
          <cell r="Y925" t="str">
            <v>MICRO</v>
          </cell>
          <cell r="Z925" t="str">
            <v>NÃO</v>
          </cell>
          <cell r="AA925" t="str">
            <v>BT - 3Ø</v>
          </cell>
          <cell r="AB925" t="str">
            <v/>
          </cell>
          <cell r="AC925" t="str">
            <v>ORDEM EM EXECUÇÃO</v>
          </cell>
          <cell r="AF925" t="str">
            <v>NÃO</v>
          </cell>
          <cell r="AK925" t="str">
            <v>-</v>
          </cell>
          <cell r="AL925" t="str">
            <v>-</v>
          </cell>
          <cell r="AM925" t="str">
            <v/>
          </cell>
          <cell r="AQ925">
            <v>1</v>
          </cell>
          <cell r="AS925" t="str">
            <v>-</v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BA925" t="str">
            <v/>
          </cell>
          <cell r="BB925" t="str">
            <v/>
          </cell>
        </row>
        <row r="926">
          <cell r="B926" t="str">
            <v>A019549549</v>
          </cell>
          <cell r="C926">
            <v>6666190</v>
          </cell>
          <cell r="D926" t="str">
            <v>GONZALO ADOLFO MADIEDO LIZARAZO</v>
          </cell>
          <cell r="E926">
            <v>2</v>
          </cell>
          <cell r="F926">
            <v>2</v>
          </cell>
          <cell r="G926">
            <v>42816</v>
          </cell>
          <cell r="H926" t="str">
            <v>MAR</v>
          </cell>
          <cell r="I926">
            <v>2017</v>
          </cell>
          <cell r="J926">
            <v>42853</v>
          </cell>
          <cell r="K926">
            <v>42853</v>
          </cell>
          <cell r="L926" t="str">
            <v>ABR</v>
          </cell>
          <cell r="M926">
            <v>2017</v>
          </cell>
          <cell r="N926" t="str">
            <v>-</v>
          </cell>
          <cell r="O926" t="str">
            <v>VISTORIA</v>
          </cell>
          <cell r="P926">
            <v>4</v>
          </cell>
          <cell r="Q926">
            <v>37</v>
          </cell>
          <cell r="R926" t="str">
            <v>Olney</v>
          </cell>
          <cell r="S926" t="str">
            <v>APROVADO</v>
          </cell>
          <cell r="T926">
            <v>42857</v>
          </cell>
          <cell r="U926" t="str">
            <v>MAI</v>
          </cell>
          <cell r="V926">
            <v>2017</v>
          </cell>
          <cell r="W926" t="str">
            <v>NITERÓI</v>
          </cell>
          <cell r="X926" t="str">
            <v>NT-BR 010 R-1</v>
          </cell>
          <cell r="Y926" t="str">
            <v>MICRO</v>
          </cell>
          <cell r="Z926" t="str">
            <v>NÃO</v>
          </cell>
          <cell r="AA926" t="str">
            <v>BT - 3Ø</v>
          </cell>
          <cell r="AB926" t="str">
            <v>Residencial</v>
          </cell>
          <cell r="AC926" t="str">
            <v>ORDEM EM EXECUÇÃO</v>
          </cell>
          <cell r="AD926" t="str">
            <v>-22.900028</v>
          </cell>
          <cell r="AE926" t="str">
            <v>-43.036667</v>
          </cell>
          <cell r="AF926" t="str">
            <v>NÃO</v>
          </cell>
          <cell r="AG926" t="str">
            <v/>
          </cell>
          <cell r="AH926" t="str">
            <v>AUTO</v>
          </cell>
          <cell r="AK926" t="str">
            <v>-</v>
          </cell>
          <cell r="AL926" t="str">
            <v>-</v>
          </cell>
          <cell r="AM926" t="str">
            <v>Igor Rios</v>
          </cell>
          <cell r="AO926" t="str">
            <v>Canadian Solar - CS6P-275P</v>
          </cell>
          <cell r="AP926" t="str">
            <v>Fronius - Fronius Galvo 2.0-1</v>
          </cell>
          <cell r="AQ926">
            <v>2</v>
          </cell>
          <cell r="AS926" t="str">
            <v>-</v>
          </cell>
          <cell r="AU926" t="str">
            <v>PIN04</v>
          </cell>
          <cell r="AV926" t="str">
            <v>N760388</v>
          </cell>
          <cell r="AW926" t="str">
            <v>75</v>
          </cell>
          <cell r="AX926" t="str">
            <v>3# PR 1kV 3x95(50)mm²AL</v>
          </cell>
          <cell r="AY926">
            <v>0.23899999999999999</v>
          </cell>
          <cell r="BA926" t="str">
            <v>3# CA 2 AWG</v>
          </cell>
          <cell r="BB926">
            <v>24.379656482344359</v>
          </cell>
        </row>
        <row r="927">
          <cell r="B927" t="str">
            <v>A019759684</v>
          </cell>
          <cell r="C927">
            <v>5199704</v>
          </cell>
          <cell r="D927" t="str">
            <v>AUXENCIO DANTAS WANDERLEY LINS</v>
          </cell>
          <cell r="F927">
            <v>0</v>
          </cell>
          <cell r="G927">
            <v>42850</v>
          </cell>
          <cell r="H927" t="str">
            <v>ABR</v>
          </cell>
          <cell r="I927">
            <v>2017</v>
          </cell>
          <cell r="J927">
            <v>42853</v>
          </cell>
          <cell r="K927">
            <v>42852</v>
          </cell>
          <cell r="L927" t="str">
            <v>ABR</v>
          </cell>
          <cell r="M927">
            <v>2017</v>
          </cell>
          <cell r="N927">
            <v>6</v>
          </cell>
          <cell r="O927" t="str">
            <v>NO PRAZO</v>
          </cell>
          <cell r="P927" t="str">
            <v>-</v>
          </cell>
          <cell r="Q927">
            <v>6</v>
          </cell>
          <cell r="S927" t="str">
            <v>AGUARDANDO</v>
          </cell>
          <cell r="U927" t="str">
            <v>-</v>
          </cell>
          <cell r="V927" t="str">
            <v>-</v>
          </cell>
          <cell r="X927" t="str">
            <v>NT-BR 010 R-1</v>
          </cell>
          <cell r="Y927" t="str">
            <v>MICRO</v>
          </cell>
          <cell r="Z927" t="str">
            <v>NÃO</v>
          </cell>
          <cell r="AA927" t="str">
            <v>BT - 2Ø</v>
          </cell>
          <cell r="AB927" t="str">
            <v/>
          </cell>
          <cell r="AC927" t="str">
            <v>ORDEM EM EXECUÇÃO</v>
          </cell>
          <cell r="AF927" t="str">
            <v>NÃO</v>
          </cell>
          <cell r="AK927" t="str">
            <v>-</v>
          </cell>
          <cell r="AL927" t="str">
            <v>-</v>
          </cell>
          <cell r="AM927" t="str">
            <v/>
          </cell>
          <cell r="AQ927">
            <v>1</v>
          </cell>
          <cell r="AS927" t="str">
            <v>-</v>
          </cell>
          <cell r="AU927" t="str">
            <v/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BA927" t="str">
            <v/>
          </cell>
          <cell r="BB927" t="str">
            <v/>
          </cell>
        </row>
        <row r="928">
          <cell r="B928" t="str">
            <v>A019773264</v>
          </cell>
          <cell r="C928">
            <v>6545333</v>
          </cell>
          <cell r="D928" t="str">
            <v>FERNANDO CEZAR SILVEIRA</v>
          </cell>
          <cell r="F928">
            <v>0</v>
          </cell>
          <cell r="G928">
            <v>42852</v>
          </cell>
          <cell r="H928" t="str">
            <v>ABR</v>
          </cell>
          <cell r="I928">
            <v>2017</v>
          </cell>
          <cell r="J928">
            <v>42853</v>
          </cell>
          <cell r="K928">
            <v>42853</v>
          </cell>
          <cell r="L928" t="str">
            <v>ABR</v>
          </cell>
          <cell r="M928">
            <v>2017</v>
          </cell>
          <cell r="N928">
            <v>5</v>
          </cell>
          <cell r="O928" t="str">
            <v>NO PRAZO</v>
          </cell>
          <cell r="P928" t="str">
            <v>-</v>
          </cell>
          <cell r="Q928">
            <v>5</v>
          </cell>
          <cell r="S928" t="str">
            <v>AGUARDANDO</v>
          </cell>
          <cell r="U928" t="str">
            <v>-</v>
          </cell>
          <cell r="V928" t="str">
            <v>-</v>
          </cell>
          <cell r="X928" t="str">
            <v>NT-BR 010 R-1</v>
          </cell>
          <cell r="Y928" t="str">
            <v>MICRO</v>
          </cell>
          <cell r="Z928" t="str">
            <v>NÃO</v>
          </cell>
          <cell r="AA928" t="str">
            <v>BT - 2Ø</v>
          </cell>
          <cell r="AB928" t="str">
            <v/>
          </cell>
          <cell r="AC928" t="str">
            <v>ORDEM EM EXECUÇÃO</v>
          </cell>
          <cell r="AF928" t="str">
            <v>NÃO</v>
          </cell>
          <cell r="AK928" t="str">
            <v>-</v>
          </cell>
          <cell r="AL928" t="str">
            <v>-</v>
          </cell>
          <cell r="AM928" t="str">
            <v/>
          </cell>
          <cell r="AQ928">
            <v>1</v>
          </cell>
          <cell r="AS928" t="str">
            <v>-</v>
          </cell>
          <cell r="AU928" t="str">
            <v/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BA928" t="str">
            <v/>
          </cell>
          <cell r="BB928" t="str">
            <v/>
          </cell>
        </row>
        <row r="929">
          <cell r="B929" t="str">
            <v>A019630827</v>
          </cell>
          <cell r="C929">
            <v>5861469</v>
          </cell>
          <cell r="D929" t="str">
            <v>DANIEL COELHO DO NASCIMENTO</v>
          </cell>
          <cell r="E929">
            <v>1.6</v>
          </cell>
          <cell r="F929">
            <v>1.6</v>
          </cell>
          <cell r="G929">
            <v>42829</v>
          </cell>
          <cell r="H929" t="str">
            <v>ABR</v>
          </cell>
          <cell r="I929">
            <v>2017</v>
          </cell>
          <cell r="J929">
            <v>42857</v>
          </cell>
          <cell r="K929">
            <v>42857</v>
          </cell>
          <cell r="L929" t="str">
            <v>MAI</v>
          </cell>
          <cell r="M929">
            <v>2017</v>
          </cell>
          <cell r="N929">
            <v>1</v>
          </cell>
          <cell r="O929" t="str">
            <v>FORA DO PRAZO</v>
          </cell>
          <cell r="P929" t="str">
            <v>-</v>
          </cell>
          <cell r="Q929">
            <v>22</v>
          </cell>
          <cell r="S929" t="str">
            <v>AGUARDANDO</v>
          </cell>
          <cell r="U929" t="str">
            <v>-</v>
          </cell>
          <cell r="V929" t="str">
            <v>-</v>
          </cell>
          <cell r="W929" t="str">
            <v>ANGRA</v>
          </cell>
          <cell r="X929" t="str">
            <v>NT-BR 010 R-1</v>
          </cell>
          <cell r="Y929" t="str">
            <v>MICRO</v>
          </cell>
          <cell r="Z929" t="str">
            <v>NÃO</v>
          </cell>
          <cell r="AA929" t="str">
            <v>BT - 3Ø</v>
          </cell>
          <cell r="AB929" t="str">
            <v>Residencial</v>
          </cell>
          <cell r="AC929" t="str">
            <v>ORDEM EM EXECUÇÃO</v>
          </cell>
          <cell r="AF929" t="str">
            <v>NÃO</v>
          </cell>
          <cell r="AH929" t="str">
            <v>AUTO</v>
          </cell>
          <cell r="AK929" t="str">
            <v>-</v>
          </cell>
          <cell r="AL929" t="str">
            <v>-</v>
          </cell>
          <cell r="AM929" t="str">
            <v>Solar On</v>
          </cell>
          <cell r="AO929" t="str">
            <v>Renovigi - RSM72-6-320P</v>
          </cell>
          <cell r="AP929" t="str">
            <v>B&amp;B Power - SF1600TL</v>
          </cell>
          <cell r="AQ929">
            <v>2</v>
          </cell>
          <cell r="AS929" t="str">
            <v>-</v>
          </cell>
          <cell r="AU929" t="str">
            <v>MUR02</v>
          </cell>
          <cell r="AV929" t="str">
            <v>AN78502</v>
          </cell>
          <cell r="AW929" t="str">
            <v>150</v>
          </cell>
          <cell r="AX929" t="str">
            <v>3# PR 1kV 3x150(70)mm²AL</v>
          </cell>
          <cell r="AY929">
            <v>0.21099999999999999</v>
          </cell>
          <cell r="BA929" t="str">
            <v>3# PR 15kV 3x35(50)mm²AL</v>
          </cell>
          <cell r="BB929">
            <v>96.131483368041231</v>
          </cell>
        </row>
        <row r="930">
          <cell r="B930" t="str">
            <v>A019659044</v>
          </cell>
          <cell r="C930">
            <v>4914051</v>
          </cell>
          <cell r="D930" t="str">
            <v>ALINE BAUMANN DAS NEVES COSTA</v>
          </cell>
          <cell r="E930">
            <v>7.5</v>
          </cell>
          <cell r="F930">
            <v>7.5</v>
          </cell>
          <cell r="G930">
            <v>42832</v>
          </cell>
          <cell r="H930" t="str">
            <v>ABR</v>
          </cell>
          <cell r="I930">
            <v>2017</v>
          </cell>
          <cell r="J930">
            <v>42857</v>
          </cell>
          <cell r="K930">
            <v>42857</v>
          </cell>
          <cell r="L930" t="str">
            <v>MAI</v>
          </cell>
          <cell r="M930">
            <v>2017</v>
          </cell>
          <cell r="N930">
            <v>1</v>
          </cell>
          <cell r="O930" t="str">
            <v>FORA DO PRAZO</v>
          </cell>
          <cell r="P930" t="str">
            <v>-</v>
          </cell>
          <cell r="Q930">
            <v>17</v>
          </cell>
          <cell r="S930" t="str">
            <v>AGUARDANDO</v>
          </cell>
          <cell r="U930" t="str">
            <v>-</v>
          </cell>
          <cell r="V930" t="str">
            <v>-</v>
          </cell>
          <cell r="W930" t="str">
            <v>NITERÓI</v>
          </cell>
          <cell r="X930" t="str">
            <v>NT-BR 010 R-1</v>
          </cell>
          <cell r="Y930" t="str">
            <v>MICRO</v>
          </cell>
          <cell r="Z930" t="str">
            <v>NÃO</v>
          </cell>
          <cell r="AA930" t="str">
            <v>BT - 3Ø</v>
          </cell>
          <cell r="AB930" t="str">
            <v>Residencial</v>
          </cell>
          <cell r="AC930" t="str">
            <v>ORDEM EM EXECUÇÃO</v>
          </cell>
          <cell r="AD930" t="str">
            <v>-22.933410</v>
          </cell>
          <cell r="AE930" t="str">
            <v>-43.026348</v>
          </cell>
          <cell r="AF930" t="str">
            <v>NÃO</v>
          </cell>
          <cell r="AH930" t="str">
            <v>AUTO REM</v>
          </cell>
          <cell r="AK930" t="str">
            <v>-</v>
          </cell>
          <cell r="AL930" t="str">
            <v>-</v>
          </cell>
          <cell r="AM930" t="str">
            <v>MCR Eco Energy Solutions</v>
          </cell>
          <cell r="AQ930">
            <v>2</v>
          </cell>
          <cell r="AS930" t="str">
            <v>-</v>
          </cell>
          <cell r="AU930" t="str">
            <v>PIN01</v>
          </cell>
          <cell r="AV930" t="str">
            <v>NI34148</v>
          </cell>
          <cell r="AW930" t="str">
            <v>113</v>
          </cell>
          <cell r="AX930" t="str">
            <v>3# CU 70 mm² (CU 35 mm²)</v>
          </cell>
          <cell r="AY930">
            <v>0.24409999999999998</v>
          </cell>
          <cell r="BA930" t="str">
            <v>3# CA 2 AWG</v>
          </cell>
          <cell r="BB930">
            <v>28.553102730061408</v>
          </cell>
        </row>
        <row r="931">
          <cell r="B931" t="str">
            <v>A019708496</v>
          </cell>
          <cell r="C931">
            <v>5156370</v>
          </cell>
          <cell r="D931" t="str">
            <v>MARIA CAROLINA PEREIRA MAGRINI</v>
          </cell>
          <cell r="E931" t="str">
            <v/>
          </cell>
          <cell r="F931" t="str">
            <v/>
          </cell>
          <cell r="G931">
            <v>42842</v>
          </cell>
          <cell r="H931" t="str">
            <v>ABR</v>
          </cell>
          <cell r="I931">
            <v>2017</v>
          </cell>
          <cell r="J931">
            <v>42857</v>
          </cell>
          <cell r="K931">
            <v>42858</v>
          </cell>
          <cell r="L931" t="str">
            <v>MAI</v>
          </cell>
          <cell r="M931">
            <v>2017</v>
          </cell>
          <cell r="N931">
            <v>0</v>
          </cell>
          <cell r="O931" t="str">
            <v>ERRO</v>
          </cell>
          <cell r="P931" t="str">
            <v>-</v>
          </cell>
          <cell r="Q931">
            <v>0</v>
          </cell>
          <cell r="S931" t="str">
            <v>AGUARDANDO</v>
          </cell>
          <cell r="U931" t="str">
            <v>-</v>
          </cell>
          <cell r="V931" t="str">
            <v>-</v>
          </cell>
          <cell r="X931" t="str">
            <v>NT-BR 010 R-1</v>
          </cell>
          <cell r="Y931" t="str">
            <v>-</v>
          </cell>
          <cell r="Z931" t="str">
            <v>NÃO</v>
          </cell>
          <cell r="AA931" t="str">
            <v>BT - 3Ø</v>
          </cell>
          <cell r="AB931" t="str">
            <v/>
          </cell>
          <cell r="AC931" t="str">
            <v>ORDEM EM EXECUÇÃO</v>
          </cell>
          <cell r="AF931" t="str">
            <v>NÃO</v>
          </cell>
          <cell r="AK931" t="str">
            <v>-</v>
          </cell>
          <cell r="AL931" t="str">
            <v>-</v>
          </cell>
          <cell r="AM931" t="str">
            <v/>
          </cell>
          <cell r="AQ931">
            <v>1</v>
          </cell>
          <cell r="AS931" t="str">
            <v>-</v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BA931" t="str">
            <v/>
          </cell>
          <cell r="BB931" t="str">
            <v/>
          </cell>
        </row>
        <row r="932">
          <cell r="B932" t="str">
            <v>A019727016</v>
          </cell>
          <cell r="C932">
            <v>6492848</v>
          </cell>
          <cell r="D932" t="str">
            <v>RAFAEL DA COSTA COELHO</v>
          </cell>
          <cell r="F932">
            <v>0</v>
          </cell>
          <cell r="G932">
            <v>42844</v>
          </cell>
          <cell r="H932" t="str">
            <v>ABR</v>
          </cell>
          <cell r="I932">
            <v>2017</v>
          </cell>
          <cell r="J932">
            <v>42857</v>
          </cell>
          <cell r="K932">
            <v>42857</v>
          </cell>
          <cell r="L932" t="str">
            <v>MAI</v>
          </cell>
          <cell r="M932">
            <v>2017</v>
          </cell>
          <cell r="N932">
            <v>1</v>
          </cell>
          <cell r="O932" t="str">
            <v>NO PRAZO</v>
          </cell>
          <cell r="P932" t="str">
            <v>-</v>
          </cell>
          <cell r="Q932">
            <v>1</v>
          </cell>
          <cell r="S932" t="str">
            <v>AGUARDANDO</v>
          </cell>
          <cell r="U932" t="str">
            <v>-</v>
          </cell>
          <cell r="V932" t="str">
            <v>-</v>
          </cell>
          <cell r="X932" t="str">
            <v>NT-BR 010 R-1</v>
          </cell>
          <cell r="Y932" t="str">
            <v>MICRO</v>
          </cell>
          <cell r="Z932" t="str">
            <v>NÃO</v>
          </cell>
          <cell r="AA932" t="str">
            <v>BT - 2Ø</v>
          </cell>
          <cell r="AB932" t="str">
            <v/>
          </cell>
          <cell r="AC932" t="str">
            <v>ORDEM EM EXECUÇÃO</v>
          </cell>
          <cell r="AF932" t="str">
            <v>NÃO</v>
          </cell>
          <cell r="AK932" t="str">
            <v>-</v>
          </cell>
          <cell r="AL932" t="str">
            <v>-</v>
          </cell>
          <cell r="AM932" t="str">
            <v/>
          </cell>
          <cell r="AQ932">
            <v>1</v>
          </cell>
          <cell r="AS932" t="str">
            <v>-</v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BA932" t="str">
            <v/>
          </cell>
          <cell r="BB932" t="str">
            <v/>
          </cell>
        </row>
        <row r="933">
          <cell r="B933" t="str">
            <v>A019748343</v>
          </cell>
          <cell r="C933">
            <v>2107458</v>
          </cell>
          <cell r="D933" t="str">
            <v>ALOISIO BATISTA DE ALMEIDA</v>
          </cell>
          <cell r="F933">
            <v>0</v>
          </cell>
          <cell r="G933">
            <v>42849</v>
          </cell>
          <cell r="H933" t="str">
            <v>ABR</v>
          </cell>
          <cell r="I933">
            <v>2017</v>
          </cell>
          <cell r="J933">
            <v>42857</v>
          </cell>
          <cell r="K933">
            <v>42852</v>
          </cell>
          <cell r="L933" t="str">
            <v>ABR</v>
          </cell>
          <cell r="M933">
            <v>2017</v>
          </cell>
          <cell r="N933">
            <v>6</v>
          </cell>
          <cell r="O933" t="str">
            <v>NO PRAZO</v>
          </cell>
          <cell r="P933" t="str">
            <v>-</v>
          </cell>
          <cell r="Q933">
            <v>6</v>
          </cell>
          <cell r="S933" t="str">
            <v>AGUARDANDO</v>
          </cell>
          <cell r="U933" t="str">
            <v>-</v>
          </cell>
          <cell r="V933" t="str">
            <v>-</v>
          </cell>
          <cell r="X933" t="str">
            <v>NT-BR 010 R-1</v>
          </cell>
          <cell r="Y933" t="str">
            <v>MICRO</v>
          </cell>
          <cell r="Z933" t="str">
            <v>NÃO</v>
          </cell>
          <cell r="AA933" t="str">
            <v>BT - 2Ø</v>
          </cell>
          <cell r="AB933" t="str">
            <v/>
          </cell>
          <cell r="AC933" t="str">
            <v>ORDEM EM EXECUÇÃO</v>
          </cell>
          <cell r="AF933" t="str">
            <v>NÃO</v>
          </cell>
          <cell r="AK933" t="str">
            <v>-</v>
          </cell>
          <cell r="AL933" t="str">
            <v>-</v>
          </cell>
          <cell r="AM933" t="str">
            <v/>
          </cell>
          <cell r="AQ933">
            <v>1</v>
          </cell>
          <cell r="AS933" t="str">
            <v>-</v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BA933" t="str">
            <v/>
          </cell>
          <cell r="BB933" t="str">
            <v/>
          </cell>
        </row>
        <row r="934">
          <cell r="B934" t="str">
            <v>A019769155</v>
          </cell>
          <cell r="C934">
            <v>5018018</v>
          </cell>
          <cell r="D934" t="str">
            <v>DANIEL RAMIRES DE MENDONCA</v>
          </cell>
          <cell r="F934">
            <v>0</v>
          </cell>
          <cell r="G934">
            <v>42851</v>
          </cell>
          <cell r="H934" t="str">
            <v>ABR</v>
          </cell>
          <cell r="I934">
            <v>2017</v>
          </cell>
          <cell r="J934">
            <v>42857</v>
          </cell>
          <cell r="K934">
            <v>42857</v>
          </cell>
          <cell r="L934" t="str">
            <v>MAI</v>
          </cell>
          <cell r="M934">
            <v>2017</v>
          </cell>
          <cell r="N934">
            <v>1</v>
          </cell>
          <cell r="O934" t="str">
            <v>NO PRAZO</v>
          </cell>
          <cell r="P934" t="str">
            <v>-</v>
          </cell>
          <cell r="Q934">
            <v>1</v>
          </cell>
          <cell r="S934" t="str">
            <v>AGUARDANDO</v>
          </cell>
          <cell r="U934" t="str">
            <v>-</v>
          </cell>
          <cell r="V934" t="str">
            <v>-</v>
          </cell>
          <cell r="X934" t="str">
            <v>NT-BR 010 R-1</v>
          </cell>
          <cell r="Y934" t="str">
            <v>MICRO</v>
          </cell>
          <cell r="Z934" t="str">
            <v>NÃO</v>
          </cell>
          <cell r="AA934" t="str">
            <v>BT - 2Ø</v>
          </cell>
          <cell r="AB934" t="str">
            <v/>
          </cell>
          <cell r="AC934" t="str">
            <v>ORDEM EM EXECUÇÃO</v>
          </cell>
          <cell r="AF934" t="str">
            <v>NÃO</v>
          </cell>
          <cell r="AK934" t="str">
            <v>-</v>
          </cell>
          <cell r="AL934" t="str">
            <v>-</v>
          </cell>
          <cell r="AM934" t="str">
            <v/>
          </cell>
          <cell r="AQ934">
            <v>1</v>
          </cell>
          <cell r="AS934" t="str">
            <v>-</v>
          </cell>
          <cell r="AU934" t="str">
            <v/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BA934" t="str">
            <v/>
          </cell>
          <cell r="BB934" t="str">
            <v/>
          </cell>
        </row>
        <row r="935">
          <cell r="B935" t="str">
            <v>A019772630</v>
          </cell>
          <cell r="C935">
            <v>4976829</v>
          </cell>
          <cell r="D935" t="str">
            <v>MARIO RAMOS ELIAS</v>
          </cell>
          <cell r="F935">
            <v>0</v>
          </cell>
          <cell r="G935">
            <v>42852</v>
          </cell>
          <cell r="H935" t="str">
            <v>ABR</v>
          </cell>
          <cell r="I935">
            <v>2017</v>
          </cell>
          <cell r="J935">
            <v>42857</v>
          </cell>
          <cell r="K935">
            <v>42857</v>
          </cell>
          <cell r="L935" t="str">
            <v>MAI</v>
          </cell>
          <cell r="M935">
            <v>2017</v>
          </cell>
          <cell r="N935">
            <v>1</v>
          </cell>
          <cell r="O935" t="str">
            <v>NO PRAZO</v>
          </cell>
          <cell r="P935" t="str">
            <v>-</v>
          </cell>
          <cell r="Q935">
            <v>1</v>
          </cell>
          <cell r="S935" t="str">
            <v>AGUARDANDO</v>
          </cell>
          <cell r="U935" t="str">
            <v>-</v>
          </cell>
          <cell r="V935" t="str">
            <v>-</v>
          </cell>
          <cell r="X935" t="str">
            <v>NT-BR 010 R-1</v>
          </cell>
          <cell r="Y935" t="str">
            <v>MICRO</v>
          </cell>
          <cell r="Z935" t="str">
            <v>NÃO</v>
          </cell>
          <cell r="AA935" t="str">
            <v>BT - 3Ø</v>
          </cell>
          <cell r="AB935" t="str">
            <v/>
          </cell>
          <cell r="AC935" t="str">
            <v>ORDEM EM EXECUÇÃO</v>
          </cell>
          <cell r="AF935" t="str">
            <v>NÃO</v>
          </cell>
          <cell r="AK935" t="str">
            <v>-</v>
          </cell>
          <cell r="AL935" t="str">
            <v>-</v>
          </cell>
          <cell r="AM935" t="str">
            <v/>
          </cell>
          <cell r="AQ935">
            <v>1</v>
          </cell>
          <cell r="AS935" t="str">
            <v>-</v>
          </cell>
          <cell r="AU935" t="str">
            <v/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BA935" t="str">
            <v/>
          </cell>
          <cell r="BB935" t="str">
            <v/>
          </cell>
        </row>
        <row r="936">
          <cell r="B936" t="str">
            <v>A019778854</v>
          </cell>
          <cell r="C936">
            <v>3818654</v>
          </cell>
          <cell r="D936" t="str">
            <v>REGINA  COELI DE CASTRO LEITE</v>
          </cell>
          <cell r="F936">
            <v>0</v>
          </cell>
          <cell r="G936">
            <v>42852</v>
          </cell>
          <cell r="H936" t="str">
            <v>ABR</v>
          </cell>
          <cell r="I936">
            <v>2017</v>
          </cell>
          <cell r="J936">
            <v>42857</v>
          </cell>
          <cell r="K936">
            <v>42857</v>
          </cell>
          <cell r="L936" t="str">
            <v>MAI</v>
          </cell>
          <cell r="M936">
            <v>2017</v>
          </cell>
          <cell r="N936">
            <v>1</v>
          </cell>
          <cell r="O936" t="str">
            <v>NO PRAZO</v>
          </cell>
          <cell r="P936" t="str">
            <v>-</v>
          </cell>
          <cell r="Q936">
            <v>1</v>
          </cell>
          <cell r="S936" t="str">
            <v>AGUARDANDO</v>
          </cell>
          <cell r="U936" t="str">
            <v>-</v>
          </cell>
          <cell r="V936" t="str">
            <v>-</v>
          </cell>
          <cell r="X936" t="str">
            <v>NT-BR 010 R-1</v>
          </cell>
          <cell r="Y936" t="str">
            <v>MICRO</v>
          </cell>
          <cell r="Z936" t="str">
            <v>NÃO</v>
          </cell>
          <cell r="AA936" t="str">
            <v>BT - 3Ø</v>
          </cell>
          <cell r="AB936" t="str">
            <v/>
          </cell>
          <cell r="AC936" t="str">
            <v>ORDEM EM EXECUÇÃO</v>
          </cell>
          <cell r="AF936" t="str">
            <v>NÃO</v>
          </cell>
          <cell r="AK936" t="str">
            <v>-</v>
          </cell>
          <cell r="AL936" t="str">
            <v>-</v>
          </cell>
          <cell r="AM936" t="str">
            <v/>
          </cell>
          <cell r="AQ936">
            <v>1</v>
          </cell>
          <cell r="AS936" t="str">
            <v>-</v>
          </cell>
          <cell r="AU936" t="str">
            <v/>
          </cell>
          <cell r="AV936" t="str">
            <v/>
          </cell>
          <cell r="AW936" t="str">
            <v/>
          </cell>
          <cell r="AX936" t="str">
            <v/>
          </cell>
          <cell r="AY936" t="str">
            <v/>
          </cell>
          <cell r="BA936" t="str">
            <v/>
          </cell>
          <cell r="BB936" t="str">
            <v/>
          </cell>
        </row>
        <row r="937">
          <cell r="B937" t="str">
            <v>A019782939</v>
          </cell>
          <cell r="C937">
            <v>1850454</v>
          </cell>
          <cell r="D937" t="str">
            <v>MARCELO R DA SILVA</v>
          </cell>
          <cell r="F937">
            <v>0</v>
          </cell>
          <cell r="G937">
            <v>42853</v>
          </cell>
          <cell r="H937" t="str">
            <v>ABR</v>
          </cell>
          <cell r="I937">
            <v>2017</v>
          </cell>
          <cell r="J937">
            <v>42857</v>
          </cell>
          <cell r="K937">
            <v>42857</v>
          </cell>
          <cell r="L937" t="str">
            <v>MAI</v>
          </cell>
          <cell r="M937">
            <v>2017</v>
          </cell>
          <cell r="N937">
            <v>1</v>
          </cell>
          <cell r="O937" t="str">
            <v>NO PRAZO</v>
          </cell>
          <cell r="P937" t="str">
            <v>-</v>
          </cell>
          <cell r="Q937">
            <v>1</v>
          </cell>
          <cell r="S937" t="str">
            <v>AGUARDANDO</v>
          </cell>
          <cell r="U937" t="str">
            <v>-</v>
          </cell>
          <cell r="V937" t="str">
            <v>-</v>
          </cell>
          <cell r="X937" t="str">
            <v>NT-BR 010 R-1</v>
          </cell>
          <cell r="Y937" t="str">
            <v>MICRO</v>
          </cell>
          <cell r="Z937" t="str">
            <v>NÃO</v>
          </cell>
          <cell r="AA937" t="str">
            <v>BT - 2Ø</v>
          </cell>
          <cell r="AB937" t="str">
            <v/>
          </cell>
          <cell r="AC937" t="str">
            <v>ORDEM EM EXECUÇÃO</v>
          </cell>
          <cell r="AF937" t="str">
            <v>NÃO</v>
          </cell>
          <cell r="AK937" t="str">
            <v>-</v>
          </cell>
          <cell r="AL937" t="str">
            <v>-</v>
          </cell>
          <cell r="AM937" t="str">
            <v/>
          </cell>
          <cell r="AQ937">
            <v>1</v>
          </cell>
          <cell r="AS937" t="str">
            <v>-</v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BA937" t="str">
            <v/>
          </cell>
          <cell r="BB937" t="str">
            <v/>
          </cell>
        </row>
        <row r="938">
          <cell r="B938" t="str">
            <v>A019784568</v>
          </cell>
          <cell r="C938">
            <v>5334785</v>
          </cell>
          <cell r="D938" t="str">
            <v>ANDERSON DIAS VIEIRA</v>
          </cell>
          <cell r="F938">
            <v>0</v>
          </cell>
          <cell r="G938">
            <v>42853</v>
          </cell>
          <cell r="H938" t="str">
            <v>ABR</v>
          </cell>
          <cell r="I938">
            <v>2017</v>
          </cell>
          <cell r="J938">
            <v>42857</v>
          </cell>
          <cell r="K938" t="str">
            <v>?</v>
          </cell>
          <cell r="L938" t="str">
            <v>?</v>
          </cell>
          <cell r="M938" t="e">
            <v>#VALUE!</v>
          </cell>
          <cell r="N938" t="e">
            <v>#VALUE!</v>
          </cell>
          <cell r="O938" t="str">
            <v>ERRO</v>
          </cell>
          <cell r="P938" t="e">
            <v>#VALUE!</v>
          </cell>
          <cell r="Q938" t="e">
            <v>#VALUE!</v>
          </cell>
          <cell r="S938" t="str">
            <v>AGUARDANDO</v>
          </cell>
          <cell r="U938" t="str">
            <v>-</v>
          </cell>
          <cell r="V938" t="str">
            <v>-</v>
          </cell>
          <cell r="X938" t="str">
            <v>NT-BR 010 R-1</v>
          </cell>
          <cell r="Y938" t="str">
            <v>MICRO</v>
          </cell>
          <cell r="Z938" t="str">
            <v>NÃO</v>
          </cell>
          <cell r="AA938" t="str">
            <v>BT - 2Ø</v>
          </cell>
          <cell r="AB938" t="str">
            <v/>
          </cell>
          <cell r="AC938" t="str">
            <v>ORDEM EM EXECUÇÃO</v>
          </cell>
          <cell r="AF938" t="str">
            <v>NÃO</v>
          </cell>
          <cell r="AK938" t="str">
            <v>-</v>
          </cell>
          <cell r="AL938" t="str">
            <v>-</v>
          </cell>
          <cell r="AM938" t="str">
            <v/>
          </cell>
          <cell r="AQ938">
            <v>1</v>
          </cell>
          <cell r="AS938" t="str">
            <v>-</v>
          </cell>
          <cell r="AU938" t="str">
            <v/>
          </cell>
          <cell r="AV938" t="str">
            <v/>
          </cell>
          <cell r="AW938" t="str">
            <v/>
          </cell>
          <cell r="AX938" t="str">
            <v/>
          </cell>
          <cell r="AY938" t="str">
            <v/>
          </cell>
          <cell r="BA938" t="str">
            <v/>
          </cell>
          <cell r="BB938" t="str">
            <v/>
          </cell>
        </row>
        <row r="939">
          <cell r="C939" t="str">
            <v/>
          </cell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>-</v>
          </cell>
          <cell r="I939" t="str">
            <v>-</v>
          </cell>
          <cell r="J939" t="str">
            <v/>
          </cell>
          <cell r="L939" t="str">
            <v>-</v>
          </cell>
          <cell r="M939" t="str">
            <v>-</v>
          </cell>
          <cell r="N939" t="str">
            <v>-</v>
          </cell>
          <cell r="O939" t="str">
            <v>-</v>
          </cell>
          <cell r="P939" t="str">
            <v>-</v>
          </cell>
          <cell r="Q939" t="str">
            <v>-</v>
          </cell>
          <cell r="U939" t="str">
            <v>-</v>
          </cell>
          <cell r="V939" t="str">
            <v>-</v>
          </cell>
          <cell r="X939" t="str">
            <v>-</v>
          </cell>
          <cell r="Y939" t="str">
            <v>-</v>
          </cell>
          <cell r="Z939" t="str">
            <v/>
          </cell>
          <cell r="AA939" t="str">
            <v/>
          </cell>
          <cell r="AB939" t="str">
            <v/>
          </cell>
          <cell r="AC939" t="str">
            <v/>
          </cell>
          <cell r="AF939" t="str">
            <v>-</v>
          </cell>
          <cell r="AK939" t="str">
            <v>-</v>
          </cell>
          <cell r="AL939" t="str">
            <v>-</v>
          </cell>
          <cell r="AM939" t="str">
            <v/>
          </cell>
          <cell r="AQ939" t="str">
            <v>-</v>
          </cell>
          <cell r="AS939" t="str">
            <v>-</v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BA939" t="str">
            <v/>
          </cell>
          <cell r="BB939" t="str">
            <v/>
          </cell>
        </row>
        <row r="940">
          <cell r="C940" t="str">
            <v/>
          </cell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>-</v>
          </cell>
          <cell r="I940" t="str">
            <v>-</v>
          </cell>
          <cell r="J940" t="str">
            <v/>
          </cell>
          <cell r="L940" t="str">
            <v>-</v>
          </cell>
          <cell r="M940" t="str">
            <v>-</v>
          </cell>
          <cell r="N940" t="str">
            <v>-</v>
          </cell>
          <cell r="O940" t="str">
            <v>-</v>
          </cell>
          <cell r="P940" t="str">
            <v>-</v>
          </cell>
          <cell r="Q940" t="str">
            <v>-</v>
          </cell>
          <cell r="U940" t="str">
            <v>-</v>
          </cell>
          <cell r="V940" t="str">
            <v>-</v>
          </cell>
          <cell r="X940" t="str">
            <v>-</v>
          </cell>
          <cell r="Y940" t="str">
            <v>-</v>
          </cell>
          <cell r="Z940" t="str">
            <v/>
          </cell>
          <cell r="AA940" t="str">
            <v/>
          </cell>
          <cell r="AB940" t="str">
            <v/>
          </cell>
          <cell r="AC940" t="str">
            <v/>
          </cell>
          <cell r="AF940" t="str">
            <v>-</v>
          </cell>
          <cell r="AK940" t="str">
            <v>-</v>
          </cell>
          <cell r="AL940" t="str">
            <v>-</v>
          </cell>
          <cell r="AM940" t="str">
            <v/>
          </cell>
          <cell r="AQ940" t="str">
            <v>-</v>
          </cell>
          <cell r="AS940" t="str">
            <v>-</v>
          </cell>
          <cell r="AU940" t="str">
            <v/>
          </cell>
          <cell r="AV940" t="str">
            <v/>
          </cell>
          <cell r="AW940" t="str">
            <v/>
          </cell>
          <cell r="AX940" t="str">
            <v/>
          </cell>
          <cell r="AY940" t="str">
            <v/>
          </cell>
          <cell r="BA940" t="str">
            <v/>
          </cell>
          <cell r="BB940" t="str">
            <v/>
          </cell>
        </row>
        <row r="941">
          <cell r="C941" t="str">
            <v/>
          </cell>
          <cell r="D941" t="str">
            <v/>
          </cell>
          <cell r="E941" t="str">
            <v/>
          </cell>
          <cell r="G941" t="str">
            <v/>
          </cell>
          <cell r="J941" t="str">
            <v/>
          </cell>
          <cell r="N941" t="str">
            <v>-</v>
          </cell>
          <cell r="O941" t="str">
            <v>-</v>
          </cell>
          <cell r="P941" t="str">
            <v>-</v>
          </cell>
          <cell r="Q941" t="str">
            <v>-</v>
          </cell>
          <cell r="U941" t="str">
            <v>-</v>
          </cell>
          <cell r="V941" t="str">
            <v>-</v>
          </cell>
          <cell r="X941" t="str">
            <v>-</v>
          </cell>
          <cell r="Y941" t="str">
            <v>-</v>
          </cell>
          <cell r="Z941" t="str">
            <v/>
          </cell>
          <cell r="AA941" t="str">
            <v/>
          </cell>
          <cell r="AB941" t="str">
            <v/>
          </cell>
          <cell r="AC941" t="str">
            <v/>
          </cell>
          <cell r="AF941" t="str">
            <v>-</v>
          </cell>
          <cell r="AK941" t="str">
            <v>-</v>
          </cell>
          <cell r="AL941" t="str">
            <v>-</v>
          </cell>
          <cell r="AM941" t="str">
            <v/>
          </cell>
          <cell r="AQ941" t="str">
            <v>-</v>
          </cell>
          <cell r="AS941" t="str">
            <v>-</v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BA941" t="str">
            <v/>
          </cell>
          <cell r="BB941" t="str">
            <v/>
          </cell>
        </row>
        <row r="942">
          <cell r="C942" t="str">
            <v/>
          </cell>
          <cell r="D942" t="str">
            <v/>
          </cell>
          <cell r="E942" t="str">
            <v/>
          </cell>
          <cell r="G942" t="str">
            <v/>
          </cell>
          <cell r="J942" t="str">
            <v/>
          </cell>
          <cell r="N942" t="str">
            <v>-</v>
          </cell>
          <cell r="O942" t="str">
            <v>-</v>
          </cell>
          <cell r="P942" t="str">
            <v>-</v>
          </cell>
          <cell r="Q942" t="str">
            <v>-</v>
          </cell>
          <cell r="U942" t="str">
            <v>-</v>
          </cell>
          <cell r="V942" t="str">
            <v>-</v>
          </cell>
          <cell r="X942" t="str">
            <v>-</v>
          </cell>
          <cell r="Y942" t="str">
            <v>-</v>
          </cell>
          <cell r="Z942" t="str">
            <v/>
          </cell>
          <cell r="AA942" t="str">
            <v/>
          </cell>
          <cell r="AB942" t="str">
            <v/>
          </cell>
          <cell r="AC942" t="str">
            <v/>
          </cell>
          <cell r="AF942" t="str">
            <v>-</v>
          </cell>
          <cell r="AK942" t="str">
            <v>-</v>
          </cell>
          <cell r="AL942" t="str">
            <v>-</v>
          </cell>
          <cell r="AM942" t="str">
            <v/>
          </cell>
          <cell r="AQ942" t="str">
            <v>-</v>
          </cell>
          <cell r="AS942" t="str">
            <v>-</v>
          </cell>
          <cell r="AU942" t="str">
            <v/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BA942" t="str">
            <v/>
          </cell>
          <cell r="BB942" t="str">
            <v/>
          </cell>
        </row>
        <row r="943">
          <cell r="C943" t="str">
            <v/>
          </cell>
          <cell r="D943" t="str">
            <v/>
          </cell>
          <cell r="E943" t="str">
            <v/>
          </cell>
          <cell r="G943" t="str">
            <v/>
          </cell>
          <cell r="J943" t="str">
            <v/>
          </cell>
          <cell r="N943" t="str">
            <v>-</v>
          </cell>
          <cell r="O943" t="str">
            <v>-</v>
          </cell>
          <cell r="P943" t="str">
            <v>-</v>
          </cell>
          <cell r="Q943" t="str">
            <v>-</v>
          </cell>
          <cell r="U943" t="str">
            <v>-</v>
          </cell>
          <cell r="V943" t="str">
            <v>-</v>
          </cell>
          <cell r="X943" t="str">
            <v>-</v>
          </cell>
          <cell r="Y943" t="str">
            <v>-</v>
          </cell>
          <cell r="Z943" t="str">
            <v/>
          </cell>
          <cell r="AA943" t="str">
            <v/>
          </cell>
          <cell r="AB943" t="str">
            <v/>
          </cell>
          <cell r="AC943" t="str">
            <v/>
          </cell>
          <cell r="AF943" t="str">
            <v>-</v>
          </cell>
          <cell r="AK943" t="str">
            <v>-</v>
          </cell>
          <cell r="AL943" t="str">
            <v>-</v>
          </cell>
          <cell r="AM943" t="str">
            <v/>
          </cell>
          <cell r="AQ943" t="str">
            <v>-</v>
          </cell>
          <cell r="AS943" t="str">
            <v>-</v>
          </cell>
          <cell r="AU943" t="str">
            <v/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BA943" t="str">
            <v/>
          </cell>
          <cell r="BB943" t="str">
            <v/>
          </cell>
        </row>
        <row r="944">
          <cell r="C944" t="str">
            <v/>
          </cell>
          <cell r="D944" t="str">
            <v/>
          </cell>
          <cell r="E944" t="str">
            <v/>
          </cell>
          <cell r="G944" t="str">
            <v/>
          </cell>
          <cell r="J944" t="str">
            <v/>
          </cell>
          <cell r="N944" t="str">
            <v>-</v>
          </cell>
          <cell r="O944" t="str">
            <v>-</v>
          </cell>
          <cell r="P944" t="str">
            <v>-</v>
          </cell>
          <cell r="Q944" t="str">
            <v>-</v>
          </cell>
          <cell r="U944" t="str">
            <v>-</v>
          </cell>
          <cell r="V944" t="str">
            <v>-</v>
          </cell>
          <cell r="X944" t="str">
            <v>-</v>
          </cell>
          <cell r="Y944" t="str">
            <v>-</v>
          </cell>
          <cell r="Z944" t="str">
            <v/>
          </cell>
          <cell r="AA944" t="str">
            <v/>
          </cell>
          <cell r="AB944" t="str">
            <v/>
          </cell>
          <cell r="AC944" t="str">
            <v/>
          </cell>
          <cell r="AF944" t="str">
            <v>-</v>
          </cell>
          <cell r="AK944" t="str">
            <v>-</v>
          </cell>
          <cell r="AL944" t="str">
            <v>-</v>
          </cell>
          <cell r="AM944" t="str">
            <v/>
          </cell>
          <cell r="AQ944" t="str">
            <v>-</v>
          </cell>
          <cell r="AS944" t="str">
            <v>-</v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BA944" t="str">
            <v/>
          </cell>
          <cell r="BB944" t="str">
            <v/>
          </cell>
        </row>
        <row r="945">
          <cell r="C945" t="str">
            <v/>
          </cell>
          <cell r="D945" t="str">
            <v/>
          </cell>
          <cell r="E945" t="str">
            <v/>
          </cell>
          <cell r="G945" t="str">
            <v/>
          </cell>
          <cell r="J945" t="str">
            <v/>
          </cell>
          <cell r="N945" t="str">
            <v>-</v>
          </cell>
          <cell r="O945" t="str">
            <v>-</v>
          </cell>
          <cell r="P945" t="str">
            <v>-</v>
          </cell>
          <cell r="Q945" t="str">
            <v>-</v>
          </cell>
          <cell r="U945" t="str">
            <v>-</v>
          </cell>
          <cell r="V945" t="str">
            <v>-</v>
          </cell>
          <cell r="X945" t="str">
            <v>-</v>
          </cell>
          <cell r="Y945" t="str">
            <v>-</v>
          </cell>
          <cell r="Z945" t="str">
            <v/>
          </cell>
          <cell r="AA945" t="str">
            <v/>
          </cell>
          <cell r="AB945" t="str">
            <v/>
          </cell>
          <cell r="AC945" t="str">
            <v/>
          </cell>
          <cell r="AF945" t="str">
            <v>-</v>
          </cell>
          <cell r="AK945" t="str">
            <v>-</v>
          </cell>
          <cell r="AL945" t="str">
            <v>-</v>
          </cell>
          <cell r="AM945" t="str">
            <v/>
          </cell>
          <cell r="AQ945" t="str">
            <v>-</v>
          </cell>
          <cell r="AS945" t="str">
            <v>-</v>
          </cell>
          <cell r="AU945" t="str">
            <v/>
          </cell>
          <cell r="AV945" t="str">
            <v/>
          </cell>
          <cell r="AW945" t="str">
            <v/>
          </cell>
          <cell r="AX945" t="str">
            <v/>
          </cell>
          <cell r="AY945" t="str">
            <v/>
          </cell>
          <cell r="BA945" t="str">
            <v/>
          </cell>
          <cell r="BB945" t="str">
            <v/>
          </cell>
        </row>
        <row r="946">
          <cell r="C946" t="str">
            <v/>
          </cell>
          <cell r="D946" t="str">
            <v/>
          </cell>
          <cell r="E946" t="str">
            <v/>
          </cell>
          <cell r="G946" t="str">
            <v/>
          </cell>
          <cell r="J946" t="str">
            <v/>
          </cell>
          <cell r="N946" t="str">
            <v>-</v>
          </cell>
          <cell r="O946" t="str">
            <v>-</v>
          </cell>
          <cell r="P946" t="str">
            <v>-</v>
          </cell>
          <cell r="Q946" t="str">
            <v>-</v>
          </cell>
          <cell r="U946" t="str">
            <v>-</v>
          </cell>
          <cell r="V946" t="str">
            <v>-</v>
          </cell>
          <cell r="X946" t="str">
            <v>-</v>
          </cell>
          <cell r="Y946" t="str">
            <v>-</v>
          </cell>
          <cell r="Z946" t="str">
            <v/>
          </cell>
          <cell r="AA946" t="str">
            <v/>
          </cell>
          <cell r="AB946" t="str">
            <v/>
          </cell>
          <cell r="AC946" t="str">
            <v/>
          </cell>
          <cell r="AF946" t="str">
            <v>-</v>
          </cell>
          <cell r="AK946" t="str">
            <v>-</v>
          </cell>
          <cell r="AL946" t="str">
            <v>-</v>
          </cell>
          <cell r="AM946" t="str">
            <v/>
          </cell>
          <cell r="AQ946" t="str">
            <v>-</v>
          </cell>
          <cell r="AS946" t="str">
            <v>-</v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BA946" t="str">
            <v/>
          </cell>
          <cell r="BB946" t="str">
            <v/>
          </cell>
        </row>
        <row r="947">
          <cell r="C947" t="str">
            <v/>
          </cell>
          <cell r="D947" t="str">
            <v/>
          </cell>
          <cell r="E947" t="str">
            <v/>
          </cell>
          <cell r="G947" t="str">
            <v/>
          </cell>
          <cell r="J947" t="str">
            <v/>
          </cell>
          <cell r="N947" t="str">
            <v>-</v>
          </cell>
          <cell r="O947" t="str">
            <v>-</v>
          </cell>
          <cell r="P947" t="str">
            <v>-</v>
          </cell>
          <cell r="Q947" t="str">
            <v>-</v>
          </cell>
          <cell r="U947" t="str">
            <v>-</v>
          </cell>
          <cell r="V947" t="str">
            <v>-</v>
          </cell>
          <cell r="X947" t="str">
            <v>-</v>
          </cell>
          <cell r="Y947" t="str">
            <v>-</v>
          </cell>
          <cell r="Z947" t="str">
            <v/>
          </cell>
          <cell r="AA947" t="str">
            <v/>
          </cell>
          <cell r="AB947" t="str">
            <v/>
          </cell>
          <cell r="AC947" t="str">
            <v/>
          </cell>
          <cell r="AF947" t="str">
            <v>-</v>
          </cell>
          <cell r="AK947" t="str">
            <v>-</v>
          </cell>
          <cell r="AL947" t="str">
            <v>-</v>
          </cell>
          <cell r="AM947" t="str">
            <v/>
          </cell>
          <cell r="AQ947" t="str">
            <v>-</v>
          </cell>
          <cell r="AS947" t="str">
            <v>-</v>
          </cell>
          <cell r="AU947" t="str">
            <v/>
          </cell>
          <cell r="AV947" t="str">
            <v/>
          </cell>
          <cell r="AW947" t="str">
            <v/>
          </cell>
          <cell r="AX947" t="str">
            <v/>
          </cell>
          <cell r="AY947" t="str">
            <v/>
          </cell>
          <cell r="BA947" t="str">
            <v/>
          </cell>
          <cell r="BB947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Nº Ordem</v>
          </cell>
          <cell r="C3" t="str">
            <v>Agendado?</v>
          </cell>
          <cell r="D3" t="str">
            <v>Tipo Ligação</v>
          </cell>
          <cell r="E3" t="str">
            <v>Nº Cliente</v>
          </cell>
          <cell r="F3" t="str">
            <v xml:space="preserve">    Nome do Cliente </v>
          </cell>
          <cell r="G3" t="str">
            <v xml:space="preserve">        E N D E R E Ç O </v>
          </cell>
          <cell r="H3" t="str">
            <v xml:space="preserve"> Município</v>
          </cell>
          <cell r="I3" t="str">
            <v>Data Visita</v>
          </cell>
          <cell r="J3" t="str">
            <v>Empreiteira</v>
          </cell>
          <cell r="K3" t="str">
            <v>Cod. Empreiteira</v>
          </cell>
          <cell r="L3" t="str">
            <v>Corr Visita</v>
          </cell>
          <cell r="M3" t="str">
            <v>Nº Protocolo</v>
          </cell>
        </row>
        <row r="4">
          <cell r="B4" t="str">
            <v>A019039228</v>
          </cell>
          <cell r="C4" t="str">
            <v>N</v>
          </cell>
          <cell r="D4" t="str">
            <v>LIGAÇÃO BIFASICA</v>
          </cell>
          <cell r="E4">
            <v>6275742</v>
          </cell>
          <cell r="F4" t="str">
            <v>ANA CRISTINA COSTA DA SILVA</v>
          </cell>
          <cell r="G4" t="str">
            <v>RUA VIRGULINO F LAMPIAO 00029 CS FRENT</v>
          </cell>
          <cell r="H4" t="str">
            <v>CAMPOS DOS GOYTACAZES</v>
          </cell>
          <cell r="I4">
            <v>42747</v>
          </cell>
          <cell r="J4" t="str">
            <v>AMPLA</v>
          </cell>
          <cell r="K4">
            <v>19</v>
          </cell>
          <cell r="L4">
            <v>1</v>
          </cell>
        </row>
        <row r="5">
          <cell r="B5" t="str">
            <v>A019186595</v>
          </cell>
          <cell r="C5" t="str">
            <v>N</v>
          </cell>
          <cell r="D5" t="str">
            <v>LIGAÇÃO BIFASICA</v>
          </cell>
          <cell r="E5">
            <v>2942301</v>
          </cell>
          <cell r="F5" t="str">
            <v>MARIA CRISTINA DE O MACHADO TEIXEIRA</v>
          </cell>
          <cell r="G5" t="str">
            <v>RUA BANGU  APT 102 LT 03 QD 07  APT 102 LT 03 QD 07</v>
          </cell>
          <cell r="H5" t="str">
            <v>RIO DAS OSTRAS</v>
          </cell>
          <cell r="I5">
            <v>42797</v>
          </cell>
          <cell r="J5" t="str">
            <v>AMPLA</v>
          </cell>
          <cell r="K5">
            <v>19</v>
          </cell>
          <cell r="L5">
            <v>2</v>
          </cell>
        </row>
        <row r="6">
          <cell r="B6" t="str">
            <v>A019595572</v>
          </cell>
          <cell r="C6" t="str">
            <v>N</v>
          </cell>
          <cell r="D6" t="str">
            <v>LIGAÇÃO BIFASICA</v>
          </cell>
          <cell r="E6">
            <v>2851959</v>
          </cell>
          <cell r="F6" t="str">
            <v>DIMAS ALVES FIGUEREDO</v>
          </cell>
          <cell r="G6" t="str">
            <v>RUA MANOEL P. NUNES 189</v>
          </cell>
          <cell r="H6" t="str">
            <v>SAO PEDRO DA ALDEIA</v>
          </cell>
          <cell r="I6">
            <v>42824</v>
          </cell>
          <cell r="J6" t="str">
            <v>AMPLA</v>
          </cell>
          <cell r="K6">
            <v>19</v>
          </cell>
          <cell r="L6">
            <v>1</v>
          </cell>
        </row>
        <row r="7">
          <cell r="B7" t="str">
            <v>A019635015</v>
          </cell>
          <cell r="C7" t="str">
            <v>N</v>
          </cell>
          <cell r="D7" t="str">
            <v>LIGAÇÃO TRIFASICA</v>
          </cell>
          <cell r="E7">
            <v>4029786</v>
          </cell>
          <cell r="F7" t="str">
            <v>ADILSON DA CUNHA MADEIRA</v>
          </cell>
          <cell r="G7" t="str">
            <v>RUA ALBERT MACKIENZE 00039 CASA 02</v>
          </cell>
          <cell r="H7" t="str">
            <v>PETROPOLIS</v>
          </cell>
          <cell r="I7">
            <v>42830</v>
          </cell>
          <cell r="J7" t="str">
            <v>AMPLA</v>
          </cell>
          <cell r="K7">
            <v>19</v>
          </cell>
          <cell r="L7">
            <v>1</v>
          </cell>
        </row>
        <row r="8">
          <cell r="B8" t="str">
            <v>A019674369</v>
          </cell>
          <cell r="C8" t="str">
            <v>N</v>
          </cell>
          <cell r="D8" t="str">
            <v>LIGAÇÃO TRIFASICA</v>
          </cell>
          <cell r="E8">
            <v>187814</v>
          </cell>
          <cell r="F8" t="str">
            <v>TADEU RODRIGUES MAIA</v>
          </cell>
          <cell r="G8" t="str">
            <v>RUA 01 LT 51 COND BELO VALE</v>
          </cell>
          <cell r="H8" t="str">
            <v>NITEROI</v>
          </cell>
          <cell r="I8">
            <v>42836</v>
          </cell>
          <cell r="J8" t="str">
            <v>AMPLA</v>
          </cell>
          <cell r="K8">
            <v>19</v>
          </cell>
          <cell r="L8">
            <v>1</v>
          </cell>
        </row>
        <row r="9">
          <cell r="B9" t="str">
            <v>A019676724</v>
          </cell>
          <cell r="C9" t="str">
            <v>N</v>
          </cell>
          <cell r="D9" t="str">
            <v>LIGAÇÃO TRIFASICA</v>
          </cell>
          <cell r="E9">
            <v>3718138</v>
          </cell>
          <cell r="F9" t="str">
            <v>JOSEFA LENALDA DE OLIVEIRA VIEIRA</v>
          </cell>
          <cell r="G9" t="str">
            <v>R CRISANTEMOS L 6 Q 41</v>
          </cell>
          <cell r="H9" t="str">
            <v>MARICA</v>
          </cell>
          <cell r="I9">
            <v>42836</v>
          </cell>
          <cell r="J9" t="str">
            <v>AMPLA</v>
          </cell>
          <cell r="K9">
            <v>19</v>
          </cell>
          <cell r="L9">
            <v>1</v>
          </cell>
        </row>
        <row r="10">
          <cell r="B10" t="str">
            <v>A019659395</v>
          </cell>
          <cell r="C10" t="str">
            <v>N</v>
          </cell>
          <cell r="D10" t="str">
            <v>LIGAÇÃO BIFASICA</v>
          </cell>
          <cell r="E10">
            <v>6705998</v>
          </cell>
          <cell r="F10" t="str">
            <v>ADILSON DA CUNHA MADEIRA</v>
          </cell>
          <cell r="G10" t="str">
            <v>RUA DOS CAJUEIROS 00000 LT 04 QD 17</v>
          </cell>
          <cell r="H10" t="str">
            <v>ARMACAO DOS BUZIOS</v>
          </cell>
          <cell r="I10">
            <v>42837</v>
          </cell>
          <cell r="J10" t="str">
            <v>AMPLA</v>
          </cell>
          <cell r="K10">
            <v>19</v>
          </cell>
          <cell r="L10">
            <v>1</v>
          </cell>
        </row>
        <row r="11">
          <cell r="B11" t="str">
            <v>A019682435</v>
          </cell>
          <cell r="C11" t="str">
            <v>N</v>
          </cell>
          <cell r="D11" t="str">
            <v>LIGAÇÃO TRIFASICA</v>
          </cell>
          <cell r="E11">
            <v>5353150</v>
          </cell>
          <cell r="F11" t="str">
            <v>HENRIQUE DA CUNHA BUENO NETO</v>
          </cell>
          <cell r="G11" t="str">
            <v>LOT BAIA BLANCA L 3 Q 53</v>
          </cell>
          <cell r="H11" t="str">
            <v>ARMACAO DOS BUZIOS</v>
          </cell>
          <cell r="I11">
            <v>42838</v>
          </cell>
          <cell r="J11" t="str">
            <v>AMPLA</v>
          </cell>
          <cell r="K11">
            <v>19</v>
          </cell>
          <cell r="L11">
            <v>1</v>
          </cell>
        </row>
        <row r="12">
          <cell r="B12" t="str">
            <v>A019691439</v>
          </cell>
          <cell r="C12" t="str">
            <v>N</v>
          </cell>
          <cell r="D12" t="str">
            <v>LIGAÇÃO TRIFASICA</v>
          </cell>
          <cell r="E12">
            <v>5275698</v>
          </cell>
          <cell r="F12" t="str">
            <v>CARLOS ALBERTO DE OLIVEIRA COUTO</v>
          </cell>
          <cell r="G12" t="str">
            <v>AL JOAO CORNER 116 C1</v>
          </cell>
          <cell r="H12" t="str">
            <v>SAO GONCALO</v>
          </cell>
          <cell r="I12">
            <v>42838</v>
          </cell>
          <cell r="J12" t="str">
            <v>AMPLA</v>
          </cell>
          <cell r="K12">
            <v>19</v>
          </cell>
          <cell r="L12">
            <v>1</v>
          </cell>
        </row>
        <row r="13">
          <cell r="B13" t="str">
            <v>A019709305</v>
          </cell>
          <cell r="C13" t="str">
            <v>N</v>
          </cell>
          <cell r="D13" t="str">
            <v>LIGAÇÃO BIFASICA</v>
          </cell>
          <cell r="E13">
            <v>6755367</v>
          </cell>
          <cell r="F13" t="str">
            <v>ROMULO AUGUSTO MANTOVANI MARGOTTO</v>
          </cell>
          <cell r="G13" t="str">
            <v>RUA NATAL 00335 335</v>
          </cell>
          <cell r="H13" t="str">
            <v>MACAE</v>
          </cell>
          <cell r="I13">
            <v>42842</v>
          </cell>
          <cell r="J13" t="str">
            <v>AMPLA</v>
          </cell>
          <cell r="K13">
            <v>19</v>
          </cell>
          <cell r="L13">
            <v>1</v>
          </cell>
        </row>
        <row r="14">
          <cell r="B14" t="str">
            <v>A019418440</v>
          </cell>
          <cell r="C14" t="str">
            <v>N</v>
          </cell>
          <cell r="D14" t="str">
            <v>LIGAÇÃO TRIFASICA</v>
          </cell>
          <cell r="E14">
            <v>765128</v>
          </cell>
          <cell r="F14" t="str">
            <v>CARINE COLUCCI NERY CORREIA</v>
          </cell>
          <cell r="G14" t="str">
            <v>R STO CRISTO  17</v>
          </cell>
          <cell r="H14" t="str">
            <v>NITEROI</v>
          </cell>
          <cell r="I14">
            <v>42844</v>
          </cell>
          <cell r="J14" t="str">
            <v>AMPLA</v>
          </cell>
          <cell r="K14">
            <v>19</v>
          </cell>
          <cell r="L14">
            <v>2</v>
          </cell>
        </row>
        <row r="15">
          <cell r="B15" t="str">
            <v>A019699084</v>
          </cell>
          <cell r="C15" t="str">
            <v>N</v>
          </cell>
          <cell r="D15" t="str">
            <v>LIGAÇÃO TRIFASICA</v>
          </cell>
          <cell r="E15">
            <v>5134739</v>
          </cell>
          <cell r="F15" t="str">
            <v>CARLOS FREDERICO VERCOSA DUBOC</v>
          </cell>
          <cell r="G15" t="str">
            <v>AVE  NELSON DE OLIVEIRA E SILVA 00201 CS 06</v>
          </cell>
          <cell r="H15" t="str">
            <v>NITEROI</v>
          </cell>
          <cell r="I15">
            <v>42844</v>
          </cell>
          <cell r="J15" t="str">
            <v>AMPLA</v>
          </cell>
          <cell r="K15">
            <v>19</v>
          </cell>
          <cell r="L15">
            <v>1</v>
          </cell>
        </row>
        <row r="16">
          <cell r="B16" t="str">
            <v>A019724982</v>
          </cell>
          <cell r="C16" t="str">
            <v>N</v>
          </cell>
          <cell r="D16" t="str">
            <v>LIGAÇÃO BIFASICA</v>
          </cell>
          <cell r="E16">
            <v>4018408</v>
          </cell>
          <cell r="F16" t="str">
            <v>ALINE GALHANO ROBERTSON DE OLIVEIRA</v>
          </cell>
          <cell r="G16" t="str">
            <v>RUA LEONEL C. CARDOSO 00100</v>
          </cell>
          <cell r="H16" t="str">
            <v>ITABORAI</v>
          </cell>
          <cell r="I16">
            <v>42845</v>
          </cell>
          <cell r="J16" t="str">
            <v>AMPLA</v>
          </cell>
          <cell r="K16">
            <v>19</v>
          </cell>
          <cell r="L16">
            <v>1</v>
          </cell>
        </row>
        <row r="17">
          <cell r="B17" t="str">
            <v>A019728646</v>
          </cell>
          <cell r="C17" t="str">
            <v>N</v>
          </cell>
          <cell r="D17" t="str">
            <v>LIGAÇÃO BIFASICA</v>
          </cell>
          <cell r="E17">
            <v>1875526</v>
          </cell>
          <cell r="F17" t="str">
            <v>CARLOS EDUARDO N TRAJANO DE SA</v>
          </cell>
          <cell r="G17" t="str">
            <v>R S CAMPOS 25 C 5</v>
          </cell>
          <cell r="H17" t="str">
            <v>NITEROI</v>
          </cell>
          <cell r="I17">
            <v>42845</v>
          </cell>
          <cell r="J17" t="str">
            <v>AMPLA</v>
          </cell>
          <cell r="K17">
            <v>19</v>
          </cell>
          <cell r="L17">
            <v>1</v>
          </cell>
        </row>
        <row r="18">
          <cell r="B18" t="str">
            <v>A019752761</v>
          </cell>
          <cell r="C18" t="str">
            <v>N</v>
          </cell>
          <cell r="D18" t="str">
            <v>LIGAÇÃO TRIFASICA</v>
          </cell>
          <cell r="E18">
            <v>1332923</v>
          </cell>
          <cell r="F18" t="str">
            <v>ALZEMIRO FELIX FILHO</v>
          </cell>
          <cell r="G18" t="str">
            <v>R EPITACIO PESSOA 32</v>
          </cell>
          <cell r="H18" t="str">
            <v>ARRAIAL DO CABO</v>
          </cell>
          <cell r="I18">
            <v>42850</v>
          </cell>
          <cell r="J18" t="str">
            <v>AMPLA</v>
          </cell>
          <cell r="K18">
            <v>19</v>
          </cell>
          <cell r="L18">
            <v>1</v>
          </cell>
        </row>
        <row r="19">
          <cell r="B19" t="str">
            <v>A019753890</v>
          </cell>
          <cell r="C19" t="str">
            <v>N</v>
          </cell>
          <cell r="D19" t="str">
            <v>LIGAÇÃO BIFASICA</v>
          </cell>
          <cell r="E19">
            <v>4388252</v>
          </cell>
          <cell r="F19" t="str">
            <v>VALDIR DOS SANTOS COSTA</v>
          </cell>
          <cell r="G19" t="str">
            <v>RUA MANOEL BATISTA 000 TV F N 11</v>
          </cell>
          <cell r="H19" t="str">
            <v>MAGE</v>
          </cell>
          <cell r="I19">
            <v>42852</v>
          </cell>
          <cell r="J19" t="str">
            <v>AMPLA</v>
          </cell>
          <cell r="K19">
            <v>19</v>
          </cell>
          <cell r="L19">
            <v>1</v>
          </cell>
        </row>
        <row r="20">
          <cell r="B20" t="str">
            <v>A019759545</v>
          </cell>
          <cell r="C20" t="str">
            <v>N</v>
          </cell>
          <cell r="D20" t="str">
            <v>LIGAÇÃO BIFASICA</v>
          </cell>
          <cell r="E20">
            <v>4151527</v>
          </cell>
          <cell r="F20" t="str">
            <v>PAULO CESAR MORA JUNIOR</v>
          </cell>
          <cell r="G20" t="str">
            <v>AL S BOAVENTURA 581 AP 401</v>
          </cell>
          <cell r="H20" t="str">
            <v>NITEROI</v>
          </cell>
          <cell r="I20">
            <v>42852</v>
          </cell>
          <cell r="J20" t="str">
            <v>AMPLA</v>
          </cell>
          <cell r="K20">
            <v>19</v>
          </cell>
          <cell r="L20">
            <v>1</v>
          </cell>
        </row>
        <row r="21">
          <cell r="B21" t="str">
            <v>A019765582</v>
          </cell>
          <cell r="C21" t="str">
            <v>N</v>
          </cell>
          <cell r="D21" t="str">
            <v>LIGAÇÃO TRIFASICA</v>
          </cell>
          <cell r="E21">
            <v>6464840</v>
          </cell>
          <cell r="F21" t="str">
            <v>ANTONIO FERNANDO PINHEIRO DA SILVA</v>
          </cell>
          <cell r="G21" t="str">
            <v>RUA DR EDUARDO PIRES FILHO 00070</v>
          </cell>
          <cell r="H21" t="str">
            <v>STO ANTONIO DE PADUA</v>
          </cell>
          <cell r="I21">
            <v>42852</v>
          </cell>
          <cell r="J21" t="str">
            <v>AMPLA</v>
          </cell>
          <cell r="K21">
            <v>19</v>
          </cell>
          <cell r="L21">
            <v>1</v>
          </cell>
        </row>
        <row r="22">
          <cell r="B22" t="str">
            <v>A019759684</v>
          </cell>
          <cell r="C22" t="str">
            <v>N</v>
          </cell>
          <cell r="D22" t="str">
            <v>LIGAÇÃO BIFASICA</v>
          </cell>
          <cell r="E22">
            <v>5199704</v>
          </cell>
          <cell r="F22" t="str">
            <v>AUXENCIO DANTAS WANDERLEY LINS</v>
          </cell>
          <cell r="G22" t="str">
            <v>RUA COMANDANTE BARCELAR 00740 LOT 15 QD A</v>
          </cell>
          <cell r="H22" t="str">
            <v>GUAPIMIRIM</v>
          </cell>
          <cell r="I22">
            <v>42853</v>
          </cell>
          <cell r="J22" t="str">
            <v>AMPLA</v>
          </cell>
          <cell r="K22">
            <v>19</v>
          </cell>
          <cell r="L22">
            <v>1</v>
          </cell>
        </row>
        <row r="23">
          <cell r="B23" t="str">
            <v>A019773264</v>
          </cell>
          <cell r="C23" t="str">
            <v>N</v>
          </cell>
          <cell r="D23" t="str">
            <v>LIGAÇÃO BIFASICA</v>
          </cell>
          <cell r="E23">
            <v>6545333</v>
          </cell>
          <cell r="F23" t="str">
            <v>FERNANDO CEZAR SILVEIRA</v>
          </cell>
          <cell r="G23" t="str">
            <v>AVE LITORANEA 00539 LT A 03 COND VISTA MAR</v>
          </cell>
          <cell r="H23" t="str">
            <v>MANGARATIBA</v>
          </cell>
          <cell r="I23">
            <v>42853</v>
          </cell>
          <cell r="J23" t="str">
            <v>AMPLA</v>
          </cell>
          <cell r="K23">
            <v>19</v>
          </cell>
          <cell r="L23">
            <v>1</v>
          </cell>
        </row>
        <row r="24">
          <cell r="B24" t="str">
            <v>A019630827</v>
          </cell>
          <cell r="C24" t="str">
            <v>N</v>
          </cell>
          <cell r="D24" t="str">
            <v>LIGAÇÃO TRIFASICA</v>
          </cell>
          <cell r="E24">
            <v>5861469</v>
          </cell>
          <cell r="F24" t="str">
            <v>DANIEL COELHO DO NASCIMENTO</v>
          </cell>
          <cell r="G24" t="str">
            <v>AVE SANTANA 00228</v>
          </cell>
          <cell r="H24" t="str">
            <v>MANGARATIBA</v>
          </cell>
          <cell r="I24">
            <v>42857</v>
          </cell>
          <cell r="J24" t="str">
            <v>AMPLA</v>
          </cell>
          <cell r="K24">
            <v>19</v>
          </cell>
          <cell r="L24">
            <v>2</v>
          </cell>
        </row>
        <row r="25">
          <cell r="B25" t="str">
            <v>A019659044</v>
          </cell>
          <cell r="C25" t="str">
            <v>N</v>
          </cell>
          <cell r="D25" t="str">
            <v>LIGAÇÃO TRIFASICA</v>
          </cell>
          <cell r="E25">
            <v>4914051</v>
          </cell>
          <cell r="F25" t="str">
            <v>ALINE BAUMANN DAS NEVES COSTA</v>
          </cell>
          <cell r="G25" t="str">
            <v>AVE  JOSE CORTES JUNIOR 01920 LT 12 QD 21</v>
          </cell>
          <cell r="H25" t="str">
            <v>NITEROI</v>
          </cell>
          <cell r="I25">
            <v>42857</v>
          </cell>
          <cell r="J25" t="str">
            <v>AMPLA</v>
          </cell>
          <cell r="K25">
            <v>19</v>
          </cell>
          <cell r="L25">
            <v>2</v>
          </cell>
        </row>
        <row r="26">
          <cell r="B26" t="str">
            <v>A019708496</v>
          </cell>
          <cell r="C26" t="str">
            <v>N</v>
          </cell>
          <cell r="D26" t="str">
            <v>LIGAÇÃO TRIFASICA</v>
          </cell>
          <cell r="E26">
            <v>5156370</v>
          </cell>
          <cell r="F26" t="str">
            <v>MARIA CAROLINA PEREIRA MAGRINI</v>
          </cell>
          <cell r="G26" t="str">
            <v>R ALMIRANTE ARY PARREIRA 138</v>
          </cell>
          <cell r="H26" t="str">
            <v>SAO PEDRO DA ALDEIA</v>
          </cell>
          <cell r="I26">
            <v>42857</v>
          </cell>
          <cell r="J26" t="str">
            <v>AMPLA</v>
          </cell>
          <cell r="K26">
            <v>19</v>
          </cell>
          <cell r="L26">
            <v>1</v>
          </cell>
        </row>
        <row r="27">
          <cell r="B27" t="str">
            <v>A019727016</v>
          </cell>
          <cell r="C27" t="str">
            <v>N</v>
          </cell>
          <cell r="D27" t="str">
            <v>LIGAÇÃO BIFASICA</v>
          </cell>
          <cell r="E27">
            <v>6492848</v>
          </cell>
          <cell r="F27" t="str">
            <v>RAFAEL DA COSTA COELHO</v>
          </cell>
          <cell r="G27" t="str">
            <v>RUA MANDACARU 00000 QD 19 LT 01</v>
          </cell>
          <cell r="H27" t="str">
            <v>CABO FRIO</v>
          </cell>
          <cell r="I27">
            <v>42857</v>
          </cell>
          <cell r="J27" t="str">
            <v>AMPLA</v>
          </cell>
          <cell r="K27">
            <v>19</v>
          </cell>
          <cell r="L27">
            <v>1</v>
          </cell>
        </row>
        <row r="28">
          <cell r="B28" t="str">
            <v>A019748343</v>
          </cell>
          <cell r="C28" t="str">
            <v>N</v>
          </cell>
          <cell r="D28" t="str">
            <v>LIGAÇÃO BIFASICA</v>
          </cell>
          <cell r="E28">
            <v>2107458</v>
          </cell>
          <cell r="F28" t="str">
            <v>ALOISIO BATISTA DE ALMEIDA</v>
          </cell>
          <cell r="G28" t="str">
            <v>RUA DIONISIO A DE OLIVEIRA 00188</v>
          </cell>
          <cell r="H28" t="str">
            <v>CAMPOS DOS GOYTACAZES</v>
          </cell>
          <cell r="I28">
            <v>42857</v>
          </cell>
          <cell r="J28" t="str">
            <v>AMPLA</v>
          </cell>
          <cell r="K28">
            <v>19</v>
          </cell>
          <cell r="L28">
            <v>1</v>
          </cell>
        </row>
        <row r="29">
          <cell r="B29" t="str">
            <v>A019769155</v>
          </cell>
          <cell r="C29" t="str">
            <v>N</v>
          </cell>
          <cell r="D29" t="str">
            <v>LIGAÇÃO BIFASICA</v>
          </cell>
          <cell r="E29">
            <v>5018018</v>
          </cell>
          <cell r="F29" t="str">
            <v>DANIEL RAMIRES DE MENDONCA</v>
          </cell>
          <cell r="G29" t="str">
            <v>RUA  PROJETADA A 00000 CS N 101</v>
          </cell>
          <cell r="H29" t="str">
            <v>MANGARATIBA</v>
          </cell>
          <cell r="I29">
            <v>42857</v>
          </cell>
          <cell r="J29" t="str">
            <v>AMPLA</v>
          </cell>
          <cell r="K29">
            <v>19</v>
          </cell>
          <cell r="L29">
            <v>1</v>
          </cell>
        </row>
        <row r="30">
          <cell r="B30" t="str">
            <v>A019772630</v>
          </cell>
          <cell r="C30" t="str">
            <v>N</v>
          </cell>
          <cell r="D30" t="str">
            <v>LIGAÇÃO TRIFASICA</v>
          </cell>
          <cell r="E30">
            <v>4976829</v>
          </cell>
          <cell r="F30" t="str">
            <v>MARIO RAMOS ELIAS</v>
          </cell>
          <cell r="G30" t="str">
            <v>RUA 1 DE ARARUAMA 505</v>
          </cell>
          <cell r="H30" t="str">
            <v>ARARUAMA</v>
          </cell>
          <cell r="I30">
            <v>42857</v>
          </cell>
          <cell r="J30" t="str">
            <v>AMPLA</v>
          </cell>
          <cell r="K30">
            <v>19</v>
          </cell>
          <cell r="L30">
            <v>1</v>
          </cell>
        </row>
        <row r="31">
          <cell r="B31" t="str">
            <v>A019778854</v>
          </cell>
          <cell r="C31" t="str">
            <v>N</v>
          </cell>
          <cell r="D31" t="str">
            <v>LIGAÇÃO TRIFASICA</v>
          </cell>
          <cell r="E31">
            <v>3818654</v>
          </cell>
          <cell r="F31" t="str">
            <v>REGINA  COELI DE CASTRO LEITE</v>
          </cell>
          <cell r="G31" t="str">
            <v>R 29 LT 19 QD 46 INOA</v>
          </cell>
          <cell r="H31" t="str">
            <v>MARICA</v>
          </cell>
          <cell r="I31">
            <v>42857</v>
          </cell>
          <cell r="J31" t="str">
            <v>AMPLA</v>
          </cell>
          <cell r="K31">
            <v>19</v>
          </cell>
          <cell r="L31">
            <v>1</v>
          </cell>
        </row>
        <row r="32">
          <cell r="B32" t="str">
            <v>A019782939</v>
          </cell>
          <cell r="C32" t="str">
            <v>N</v>
          </cell>
          <cell r="D32" t="str">
            <v>LIGAÇÃO BIFASICA</v>
          </cell>
          <cell r="E32">
            <v>1850454</v>
          </cell>
          <cell r="F32" t="str">
            <v>MARCELO R DA SILVA</v>
          </cell>
          <cell r="G32" t="str">
            <v>R  68  LT 21 Q 66</v>
          </cell>
          <cell r="H32" t="str">
            <v>ITABORAI</v>
          </cell>
          <cell r="I32">
            <v>42857</v>
          </cell>
          <cell r="J32" t="str">
            <v>AMPLA</v>
          </cell>
          <cell r="K32">
            <v>19</v>
          </cell>
          <cell r="L32">
            <v>1</v>
          </cell>
        </row>
        <row r="33">
          <cell r="B33" t="str">
            <v>A019784568</v>
          </cell>
          <cell r="C33" t="str">
            <v>N</v>
          </cell>
          <cell r="D33" t="str">
            <v>LIGAÇÃO BIFASICA</v>
          </cell>
          <cell r="E33">
            <v>5334785</v>
          </cell>
          <cell r="F33" t="str">
            <v>ANDERSON DIAS VIEIRA</v>
          </cell>
          <cell r="G33" t="str">
            <v>RUA ARISTIDES FIGUEREDO 00014 CS 1</v>
          </cell>
          <cell r="H33" t="str">
            <v>CAMPOS DOS GOYTACAZES</v>
          </cell>
          <cell r="I33">
            <v>42857</v>
          </cell>
          <cell r="J33" t="str">
            <v>AMPLA</v>
          </cell>
          <cell r="K33">
            <v>19</v>
          </cell>
          <cell r="L33">
            <v>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 AMPLA"/>
      <sheetName val="RO"/>
      <sheetName val="GD AMPLA 2014"/>
      <sheetName val="GD AMPLA 2013"/>
      <sheetName val="Controle"/>
      <sheetName val="Etiquetas"/>
      <sheetName val="Capa"/>
      <sheetName val="ingressados antes"/>
      <sheetName val="Conectados"/>
      <sheetName val="POLOS"/>
    </sheetNames>
    <sheetDataSet>
      <sheetData sheetId="0">
        <row r="1">
          <cell r="B1" t="str">
            <v>Nº Ordem</v>
          </cell>
          <cell r="C1" t="str">
            <v>Data da Solicitação</v>
          </cell>
          <cell r="D1" t="str">
            <v>Ano</v>
          </cell>
          <cell r="E1" t="str">
            <v>Mês</v>
          </cell>
          <cell r="F1" t="str">
            <v>Nome do Cliente</v>
          </cell>
          <cell r="G1" t="str">
            <v>CPF/CNPJ</v>
          </cell>
          <cell r="H1" t="str">
            <v>Nº Cliente</v>
          </cell>
          <cell r="I1" t="str">
            <v>Endereço</v>
          </cell>
          <cell r="J1" t="str">
            <v>CEP</v>
          </cell>
          <cell r="K1" t="str">
            <v>Município</v>
          </cell>
          <cell r="L1" t="str">
            <v>Polo</v>
          </cell>
          <cell r="M1" t="str">
            <v>Telefone</v>
          </cell>
          <cell r="N1" t="str">
            <v>E-mail</v>
          </cell>
          <cell r="O1" t="str">
            <v>Fonte</v>
          </cell>
          <cell r="P1" t="str">
            <v>Carga Gerada kWp</v>
          </cell>
          <cell r="Q1" t="str">
            <v>Tipo de Ligação</v>
          </cell>
          <cell r="R1" t="str">
            <v>Tarifa</v>
          </cell>
          <cell r="S1" t="str">
            <v>Classe</v>
          </cell>
        </row>
        <row r="2">
          <cell r="B2" t="str">
            <v>A014210868</v>
          </cell>
          <cell r="C2">
            <v>42031</v>
          </cell>
          <cell r="D2">
            <v>2015</v>
          </cell>
          <cell r="E2">
            <v>1</v>
          </cell>
          <cell r="F2" t="str">
            <v>DENIS MARQUES FRAZÃO</v>
          </cell>
          <cell r="G2" t="str">
            <v>828.581.447-53</v>
          </cell>
          <cell r="H2">
            <v>2515227</v>
          </cell>
          <cell r="I2" t="str">
            <v>AV JOSE B R DANTAS LOJA 4</v>
          </cell>
          <cell r="J2">
            <v>28950000</v>
          </cell>
          <cell r="K2" t="str">
            <v>ARMAÇÃO DOS BÚZIOS</v>
          </cell>
          <cell r="L2" t="str">
            <v>LAGOS</v>
          </cell>
          <cell r="M2" t="str">
            <v>(22) 2623-2275</v>
          </cell>
          <cell r="N2">
            <v>0</v>
          </cell>
          <cell r="O2" t="str">
            <v>SOLAR</v>
          </cell>
          <cell r="P2">
            <v>0</v>
          </cell>
          <cell r="Q2" t="str">
            <v>TRIFASICA</v>
          </cell>
          <cell r="R2" t="str">
            <v>RESIDENCIAL</v>
          </cell>
          <cell r="S2">
            <v>0</v>
          </cell>
        </row>
        <row r="3">
          <cell r="B3" t="str">
            <v>A014219989</v>
          </cell>
          <cell r="C3">
            <v>42032</v>
          </cell>
          <cell r="D3">
            <v>2015</v>
          </cell>
          <cell r="E3">
            <v>1</v>
          </cell>
          <cell r="F3" t="str">
            <v>JOANA DINIZ PAIVA NUNES</v>
          </cell>
          <cell r="G3" t="str">
            <v>911.080.397-15</v>
          </cell>
          <cell r="H3">
            <v>6267489</v>
          </cell>
          <cell r="I3" t="str">
            <v>RUA DALVA DA FONSECA Nº 422</v>
          </cell>
          <cell r="J3">
            <v>27522000</v>
          </cell>
          <cell r="K3" t="str">
            <v>RESENDE</v>
          </cell>
          <cell r="L3" t="str">
            <v>SUL</v>
          </cell>
          <cell r="M3" t="str">
            <v>(24) 3355-6186</v>
          </cell>
          <cell r="N3" t="str">
            <v>joana34@bol.com.br</v>
          </cell>
          <cell r="O3" t="str">
            <v>SOLAR</v>
          </cell>
          <cell r="P3">
            <v>3.5</v>
          </cell>
          <cell r="Q3" t="str">
            <v>BIFÁSICA</v>
          </cell>
          <cell r="R3" t="str">
            <v>RESIDENCIAL</v>
          </cell>
          <cell r="S3">
            <v>0</v>
          </cell>
        </row>
        <row r="4">
          <cell r="B4" t="str">
            <v>A014283603</v>
          </cell>
          <cell r="C4">
            <v>42044</v>
          </cell>
          <cell r="D4">
            <v>2015</v>
          </cell>
          <cell r="E4">
            <v>2</v>
          </cell>
          <cell r="F4" t="str">
            <v>MARCOS ROSSI</v>
          </cell>
          <cell r="G4" t="str">
            <v>014.165.477-54</v>
          </cell>
          <cell r="H4">
            <v>5649892</v>
          </cell>
          <cell r="I4" t="str">
            <v>RUA MARIA JOAQUINA N 365</v>
          </cell>
          <cell r="J4" t="str">
            <v>28950-000</v>
          </cell>
          <cell r="K4" t="str">
            <v>ARMAÇÃO DOS BÚZIOS</v>
          </cell>
          <cell r="L4" t="str">
            <v>LAGOS</v>
          </cell>
          <cell r="M4">
            <v>0</v>
          </cell>
          <cell r="N4" t="str">
            <v xml:space="preserve"> </v>
          </cell>
          <cell r="O4" t="str">
            <v>SOLAR</v>
          </cell>
          <cell r="P4">
            <v>2</v>
          </cell>
          <cell r="Q4" t="str">
            <v>TRIFASICA</v>
          </cell>
          <cell r="R4" t="str">
            <v>RESIDENCIAL</v>
          </cell>
          <cell r="S4">
            <v>0</v>
          </cell>
        </row>
        <row r="5">
          <cell r="B5" t="str">
            <v>A014365819</v>
          </cell>
          <cell r="C5">
            <v>42060</v>
          </cell>
          <cell r="D5">
            <v>2015</v>
          </cell>
          <cell r="E5">
            <v>2</v>
          </cell>
          <cell r="F5" t="str">
            <v>ADEMILDE DOS SANTOS SILVA</v>
          </cell>
          <cell r="G5" t="str">
            <v>611.095.767-49</v>
          </cell>
          <cell r="H5">
            <v>5475090</v>
          </cell>
          <cell r="I5" t="str">
            <v>VIA A 1 QD 1</v>
          </cell>
          <cell r="J5" t="str">
            <v>23860-000</v>
          </cell>
          <cell r="K5" t="str">
            <v>MANGARATIBA</v>
          </cell>
          <cell r="L5" t="str">
            <v>SUL</v>
          </cell>
          <cell r="M5" t="str">
            <v>(21) 7842-6966</v>
          </cell>
          <cell r="N5" t="str">
            <v>grasiassis@r7.com</v>
          </cell>
          <cell r="O5" t="str">
            <v>SOLAR</v>
          </cell>
          <cell r="P5">
            <v>2.4</v>
          </cell>
          <cell r="Q5" t="str">
            <v>TRIFASICA</v>
          </cell>
          <cell r="R5" t="str">
            <v>RESIDENCIAL</v>
          </cell>
          <cell r="S5">
            <v>0</v>
          </cell>
        </row>
        <row r="6">
          <cell r="B6" t="str">
            <v>A014365843</v>
          </cell>
          <cell r="C6">
            <v>42060</v>
          </cell>
          <cell r="D6">
            <v>2015</v>
          </cell>
          <cell r="E6">
            <v>2</v>
          </cell>
          <cell r="F6" t="str">
            <v>ANA LUCIA RAPOSO PALMISCIANO</v>
          </cell>
          <cell r="G6" t="str">
            <v>128.173.767-49</v>
          </cell>
          <cell r="H6">
            <v>3769029</v>
          </cell>
          <cell r="I6" t="str">
            <v>RUA LIBANO Nº 102</v>
          </cell>
          <cell r="J6" t="str">
            <v>28970-000</v>
          </cell>
          <cell r="K6" t="str">
            <v>ARARUAMA</v>
          </cell>
          <cell r="L6" t="str">
            <v>LAGOS</v>
          </cell>
          <cell r="M6" t="str">
            <v>(22) 2665-3368</v>
          </cell>
          <cell r="N6" t="str">
            <v>analuciaraposo@gmail.com</v>
          </cell>
          <cell r="O6" t="str">
            <v>SOLAR</v>
          </cell>
          <cell r="P6">
            <v>3.25</v>
          </cell>
          <cell r="Q6" t="str">
            <v>TRIFASICA</v>
          </cell>
          <cell r="R6" t="str">
            <v>RESIDENCIAL</v>
          </cell>
          <cell r="S6">
            <v>0</v>
          </cell>
        </row>
        <row r="7">
          <cell r="B7" t="str">
            <v>A014365882</v>
          </cell>
          <cell r="C7">
            <v>42060</v>
          </cell>
          <cell r="D7">
            <v>2015</v>
          </cell>
          <cell r="E7">
            <v>2</v>
          </cell>
          <cell r="F7" t="str">
            <v>MARIA STELLA SALAMONDE</v>
          </cell>
          <cell r="G7" t="str">
            <v>390.476.017-34</v>
          </cell>
          <cell r="H7">
            <v>284369</v>
          </cell>
          <cell r="I7" t="str">
            <v>RUA ENG DO MATO Nº 150</v>
          </cell>
          <cell r="J7" t="str">
            <v>24346-040</v>
          </cell>
          <cell r="K7" t="str">
            <v>NITERÓI</v>
          </cell>
          <cell r="L7" t="str">
            <v>CENTRO</v>
          </cell>
          <cell r="M7" t="str">
            <v>(21) 2709-3901</v>
          </cell>
          <cell r="N7" t="str">
            <v>salamonde@globo.com</v>
          </cell>
          <cell r="O7" t="str">
            <v>SOLAR</v>
          </cell>
          <cell r="P7">
            <v>7.25</v>
          </cell>
          <cell r="Q7" t="str">
            <v>TRIFASICA</v>
          </cell>
          <cell r="R7" t="str">
            <v>RESIDENCIAL</v>
          </cell>
          <cell r="S7">
            <v>0</v>
          </cell>
        </row>
        <row r="8">
          <cell r="B8" t="str">
            <v>A014365905</v>
          </cell>
          <cell r="C8">
            <v>42060</v>
          </cell>
          <cell r="D8">
            <v>2015</v>
          </cell>
          <cell r="E8">
            <v>2</v>
          </cell>
          <cell r="F8" t="str">
            <v>ALBERTO BEZERRA LEITE</v>
          </cell>
          <cell r="G8" t="str">
            <v>766.906.447-15</v>
          </cell>
          <cell r="H8">
            <v>2244290</v>
          </cell>
          <cell r="I8" t="str">
            <v>TRAV SÃO FRANCISCO LT 7 A Nº 19</v>
          </cell>
          <cell r="J8" t="str">
            <v>28970-000</v>
          </cell>
          <cell r="K8" t="str">
            <v>ARARUAMA</v>
          </cell>
          <cell r="L8" t="str">
            <v>LAGOS</v>
          </cell>
          <cell r="M8" t="str">
            <v>(22) 2667-1132</v>
          </cell>
          <cell r="N8" t="str">
            <v>albertobezerraleite@gmail.com</v>
          </cell>
          <cell r="O8" t="str">
            <v>SOLAR</v>
          </cell>
          <cell r="P8">
            <v>2.25</v>
          </cell>
          <cell r="Q8" t="str">
            <v>TRIFASICA</v>
          </cell>
          <cell r="R8" t="str">
            <v>RESIDENCIAL</v>
          </cell>
          <cell r="S8">
            <v>0</v>
          </cell>
        </row>
        <row r="9">
          <cell r="B9" t="str">
            <v>A014479215</v>
          </cell>
          <cell r="C9">
            <v>42081</v>
          </cell>
          <cell r="D9">
            <v>2015</v>
          </cell>
          <cell r="E9">
            <v>3</v>
          </cell>
          <cell r="F9" t="str">
            <v>MARIA LUCIA PEIXOTO BOTELHO</v>
          </cell>
          <cell r="G9" t="str">
            <v>351.632.677-87</v>
          </cell>
          <cell r="H9">
            <v>3879337</v>
          </cell>
          <cell r="I9" t="str">
            <v>RUA MANOEL DUARTE 84 CS</v>
          </cell>
          <cell r="J9" t="str">
            <v>24360-520</v>
          </cell>
          <cell r="K9" t="str">
            <v>NITERÓI</v>
          </cell>
          <cell r="L9" t="str">
            <v>CENTRO</v>
          </cell>
          <cell r="M9" t="str">
            <v>(21) 2710-1867</v>
          </cell>
          <cell r="N9" t="str">
            <v>malupb@gmail.com</v>
          </cell>
          <cell r="O9" t="str">
            <v>SOLAR</v>
          </cell>
          <cell r="P9">
            <v>3</v>
          </cell>
          <cell r="Q9" t="str">
            <v>TRIFASICA</v>
          </cell>
          <cell r="R9" t="str">
            <v>RESIDENCIAL</v>
          </cell>
          <cell r="S9">
            <v>0</v>
          </cell>
        </row>
        <row r="10">
          <cell r="B10" t="str">
            <v>A014548275</v>
          </cell>
          <cell r="C10">
            <v>42094</v>
          </cell>
          <cell r="D10">
            <v>2015</v>
          </cell>
          <cell r="E10">
            <v>3</v>
          </cell>
          <cell r="F10" t="str">
            <v>RENAN MIGUEL SAAD</v>
          </cell>
          <cell r="G10" t="str">
            <v>002.768.377-03</v>
          </cell>
          <cell r="H10">
            <v>2656359</v>
          </cell>
          <cell r="I10" t="str">
            <v>EST JERONIMO F ALVES CS LT 02</v>
          </cell>
          <cell r="J10" t="str">
            <v>25600-000</v>
          </cell>
          <cell r="K10" t="str">
            <v>PETROPOLIS</v>
          </cell>
          <cell r="L10" t="str">
            <v>SERRANA</v>
          </cell>
          <cell r="M10" t="str">
            <v>(24) 2222-0697</v>
          </cell>
          <cell r="N10" t="str">
            <v>lilia@saadadvogados.com.br</v>
          </cell>
          <cell r="O10" t="str">
            <v>SOLAR</v>
          </cell>
          <cell r="P10">
            <v>6</v>
          </cell>
          <cell r="Q10" t="str">
            <v>TRIFASICA</v>
          </cell>
          <cell r="R10" t="str">
            <v>RESIDENCIAL</v>
          </cell>
          <cell r="S10">
            <v>0</v>
          </cell>
        </row>
        <row r="11">
          <cell r="B11" t="str">
            <v>A014545044</v>
          </cell>
          <cell r="C11">
            <v>42094</v>
          </cell>
          <cell r="D11">
            <v>2015</v>
          </cell>
          <cell r="E11">
            <v>3</v>
          </cell>
          <cell r="F11" t="str">
            <v>BEATRIZ TOURINO WILMER</v>
          </cell>
          <cell r="G11" t="str">
            <v>603.568.477-72</v>
          </cell>
          <cell r="H11">
            <v>1864598</v>
          </cell>
          <cell r="I11" t="str">
            <v>RUA ANA E WEBER 26</v>
          </cell>
          <cell r="J11" t="str">
            <v>25600-000</v>
          </cell>
          <cell r="K11" t="str">
            <v>PETROPOLIS</v>
          </cell>
          <cell r="L11" t="str">
            <v>SERRANA</v>
          </cell>
          <cell r="M11" t="str">
            <v>(24) 2246-2144</v>
          </cell>
          <cell r="N11" t="str">
            <v>beatrizwilmer@gmail.com</v>
          </cell>
          <cell r="O11" t="str">
            <v>SOLAR</v>
          </cell>
          <cell r="P11">
            <v>1</v>
          </cell>
          <cell r="Q11" t="str">
            <v>TRIFASICA</v>
          </cell>
          <cell r="R11" t="str">
            <v>RESIDENCIAL</v>
          </cell>
          <cell r="S11">
            <v>0</v>
          </cell>
        </row>
        <row r="12">
          <cell r="B12" t="str">
            <v>A014543716</v>
          </cell>
          <cell r="C12">
            <v>42094</v>
          </cell>
          <cell r="D12">
            <v>2015</v>
          </cell>
          <cell r="E12">
            <v>3</v>
          </cell>
          <cell r="F12" t="str">
            <v>MARIA IZABEL LISBOA MACHADO</v>
          </cell>
          <cell r="G12" t="str">
            <v>894.728.887-04</v>
          </cell>
          <cell r="H12">
            <v>273761</v>
          </cell>
          <cell r="I12" t="str">
            <v>RUA 41 Nº 77 B</v>
          </cell>
          <cell r="J12" t="str">
            <v>24344-030</v>
          </cell>
          <cell r="K12" t="str">
            <v>NITERÓI</v>
          </cell>
          <cell r="L12" t="str">
            <v>CENTRO</v>
          </cell>
          <cell r="M12" t="str">
            <v>(21) 2608-1530</v>
          </cell>
          <cell r="N12" t="str">
            <v>barbara_blf@hotmail.com</v>
          </cell>
          <cell r="O12" t="str">
            <v>SOLAR</v>
          </cell>
          <cell r="P12">
            <v>1</v>
          </cell>
          <cell r="Q12" t="str">
            <v>TRIFASICA</v>
          </cell>
          <cell r="R12" t="str">
            <v>RESIDENCIAL</v>
          </cell>
          <cell r="S12">
            <v>0</v>
          </cell>
        </row>
        <row r="13">
          <cell r="B13" t="str">
            <v>A014547764</v>
          </cell>
          <cell r="C13">
            <v>42094</v>
          </cell>
          <cell r="D13">
            <v>2015</v>
          </cell>
          <cell r="E13">
            <v>3</v>
          </cell>
          <cell r="F13" t="str">
            <v>ALEXANDRE CARVALHO TUCUNDUVA MELO</v>
          </cell>
          <cell r="G13" t="str">
            <v>015.064.187-75</v>
          </cell>
          <cell r="H13">
            <v>3989412</v>
          </cell>
          <cell r="I13" t="str">
            <v>RUAS DAS ORQUIDEAS 15 BL 03</v>
          </cell>
          <cell r="J13" t="str">
            <v>24348-250</v>
          </cell>
          <cell r="K13" t="str">
            <v>NITERÓI</v>
          </cell>
          <cell r="L13" t="str">
            <v>CENTRO</v>
          </cell>
          <cell r="M13" t="str">
            <v>(21) 98667-9853</v>
          </cell>
          <cell r="N13" t="str">
            <v>alexandre@hzcomunica.com.br</v>
          </cell>
          <cell r="O13" t="str">
            <v>SOLAR</v>
          </cell>
          <cell r="P13">
            <v>2.5</v>
          </cell>
          <cell r="Q13" t="str">
            <v>TRIFASICA</v>
          </cell>
          <cell r="R13" t="str">
            <v>RESIDENCIAL</v>
          </cell>
          <cell r="S13">
            <v>0</v>
          </cell>
        </row>
        <row r="14">
          <cell r="B14" t="str">
            <v>A014587928</v>
          </cell>
          <cell r="C14">
            <v>42102</v>
          </cell>
          <cell r="D14">
            <v>2015</v>
          </cell>
          <cell r="E14">
            <v>4</v>
          </cell>
          <cell r="F14" t="str">
            <v>CARLA CRISTINA LOURENÇO DE JESUS</v>
          </cell>
          <cell r="G14" t="str">
            <v>014.856.597-28</v>
          </cell>
          <cell r="H14">
            <v>3636269</v>
          </cell>
          <cell r="I14" t="str">
            <v>EST RJ 14 LT 49</v>
          </cell>
          <cell r="J14" t="str">
            <v>23860-000</v>
          </cell>
          <cell r="K14" t="str">
            <v>MANGARATIBA</v>
          </cell>
          <cell r="L14" t="str">
            <v>SUL</v>
          </cell>
          <cell r="M14" t="str">
            <v>(21) 7893-7727</v>
          </cell>
          <cell r="N14" t="str">
            <v>italodaniel2012@yahoo.com.br</v>
          </cell>
          <cell r="O14" t="str">
            <v>SOLAR</v>
          </cell>
          <cell r="P14">
            <v>8</v>
          </cell>
          <cell r="Q14" t="str">
            <v>TRIFASICA</v>
          </cell>
          <cell r="R14" t="str">
            <v>RESIDENCIAL</v>
          </cell>
          <cell r="S14">
            <v>0</v>
          </cell>
        </row>
        <row r="15">
          <cell r="B15" t="str">
            <v>A014594686</v>
          </cell>
          <cell r="C15">
            <v>42103</v>
          </cell>
          <cell r="D15">
            <v>2015</v>
          </cell>
          <cell r="E15">
            <v>4</v>
          </cell>
          <cell r="F15" t="str">
            <v>ALEXANDRE CARDOSO DE OLIVEIRA</v>
          </cell>
          <cell r="G15" t="str">
            <v>035.240.017-00</v>
          </cell>
          <cell r="H15">
            <v>2973428</v>
          </cell>
          <cell r="I15" t="str">
            <v>RUA PONTE DAS TABUAS CS LT 8 QD 4</v>
          </cell>
          <cell r="J15" t="str">
            <v>28890-000</v>
          </cell>
          <cell r="K15" t="str">
            <v>RIO DAS OSTRAS</v>
          </cell>
          <cell r="L15" t="str">
            <v>MACAE</v>
          </cell>
          <cell r="M15" t="str">
            <v>(22) 2760-3295</v>
          </cell>
          <cell r="N15" t="str">
            <v>cirurgia.varizes@gmail.com</v>
          </cell>
          <cell r="O15" t="str">
            <v>SOLAR</v>
          </cell>
          <cell r="P15">
            <v>3</v>
          </cell>
          <cell r="Q15" t="str">
            <v>TRIFASICA</v>
          </cell>
          <cell r="R15" t="str">
            <v>RESIDENCIAL</v>
          </cell>
          <cell r="S15">
            <v>0</v>
          </cell>
        </row>
        <row r="16">
          <cell r="B16" t="str">
            <v>A014594788</v>
          </cell>
          <cell r="C16">
            <v>42103</v>
          </cell>
          <cell r="D16">
            <v>2015</v>
          </cell>
          <cell r="E16">
            <v>4</v>
          </cell>
          <cell r="F16" t="str">
            <v>MARIA CRISTINA P DUARTE</v>
          </cell>
          <cell r="G16" t="str">
            <v>005.480.647-09</v>
          </cell>
          <cell r="H16">
            <v>1044676</v>
          </cell>
          <cell r="I16" t="str">
            <v>AV GETULIO VARGAS Nº 776</v>
          </cell>
          <cell r="J16" t="str">
            <v>25651-076</v>
          </cell>
          <cell r="K16" t="str">
            <v>PETROPOLIS</v>
          </cell>
          <cell r="L16" t="str">
            <v>SERRANA</v>
          </cell>
          <cell r="M16" t="str">
            <v>(24) 2243-2717</v>
          </cell>
          <cell r="N16" t="str">
            <v>marcbgasp@gmail.com</v>
          </cell>
          <cell r="O16" t="str">
            <v>SOLAR</v>
          </cell>
          <cell r="P16">
            <v>3</v>
          </cell>
          <cell r="Q16" t="str">
            <v>TRIFASICA</v>
          </cell>
          <cell r="R16" t="str">
            <v>RESIDENCIAL</v>
          </cell>
          <cell r="S16">
            <v>0</v>
          </cell>
        </row>
        <row r="17">
          <cell r="B17" t="str">
            <v>A014602739</v>
          </cell>
          <cell r="C17">
            <v>42104</v>
          </cell>
          <cell r="D17">
            <v>2015</v>
          </cell>
          <cell r="E17">
            <v>4</v>
          </cell>
          <cell r="F17" t="str">
            <v>COND VIVERDE I</v>
          </cell>
          <cell r="G17" t="str">
            <v>16.784.011/0001-40</v>
          </cell>
          <cell r="H17">
            <v>5016221</v>
          </cell>
          <cell r="I17" t="str">
            <v>RUA DUQUE DE CAXIAS</v>
          </cell>
          <cell r="J17" t="str">
            <v>28890-000</v>
          </cell>
          <cell r="K17" t="str">
            <v>RIO DAS OSTRAS</v>
          </cell>
          <cell r="L17" t="str">
            <v>MACAE</v>
          </cell>
          <cell r="M17" t="str">
            <v>(21) 3975-8300</v>
          </cell>
          <cell r="N17" t="str">
            <v>condominio.ro1@viverderesidencial.com.br</v>
          </cell>
          <cell r="O17" t="str">
            <v>SOLAR</v>
          </cell>
          <cell r="P17">
            <v>9</v>
          </cell>
          <cell r="Q17" t="str">
            <v>TRIFASICA</v>
          </cell>
          <cell r="R17" t="str">
            <v>RESIDENCIAL</v>
          </cell>
          <cell r="S17">
            <v>0</v>
          </cell>
        </row>
        <row r="18">
          <cell r="B18" t="str">
            <v>A014625320</v>
          </cell>
          <cell r="C18">
            <v>42108</v>
          </cell>
          <cell r="D18">
            <v>2015</v>
          </cell>
          <cell r="E18">
            <v>4</v>
          </cell>
          <cell r="F18" t="str">
            <v>ALPHEU PINTO LOUREIRO</v>
          </cell>
          <cell r="G18" t="str">
            <v>043.195.757-68</v>
          </cell>
          <cell r="H18">
            <v>1226905</v>
          </cell>
          <cell r="I18" t="str">
            <v>EST CAJU LT 23 QD 5</v>
          </cell>
          <cell r="J18" t="str">
            <v>24900-000</v>
          </cell>
          <cell r="K18" t="str">
            <v>MARICÁ</v>
          </cell>
          <cell r="L18" t="str">
            <v>CENTRO</v>
          </cell>
          <cell r="M18" t="str">
            <v>(21) 2637-2200</v>
          </cell>
          <cell r="N18" t="str">
            <v>alpheuloureiro@gmail.com</v>
          </cell>
          <cell r="O18" t="str">
            <v>SOLAR</v>
          </cell>
          <cell r="P18">
            <v>0</v>
          </cell>
          <cell r="Q18" t="str">
            <v>TRIFASICA</v>
          </cell>
          <cell r="R18" t="str">
            <v>RESIDENCIAL</v>
          </cell>
          <cell r="S18">
            <v>0</v>
          </cell>
        </row>
        <row r="19">
          <cell r="B19" t="str">
            <v>A014632814</v>
          </cell>
          <cell r="C19">
            <v>42109</v>
          </cell>
          <cell r="D19">
            <v>2015</v>
          </cell>
          <cell r="E19">
            <v>4</v>
          </cell>
          <cell r="F19" t="str">
            <v>DAVISON SIAS DA SILVA</v>
          </cell>
          <cell r="G19" t="str">
            <v>026.552.037-12</v>
          </cell>
          <cell r="H19">
            <v>2305141</v>
          </cell>
          <cell r="I19" t="str">
            <v>RUA ALONSO DE FARIA Nº 967 LT 109</v>
          </cell>
          <cell r="J19" t="str">
            <v>24400-000</v>
          </cell>
          <cell r="K19" t="str">
            <v>SÃO GONÇALO</v>
          </cell>
          <cell r="L19" t="str">
            <v>SÃO GONÇALO</v>
          </cell>
          <cell r="M19" t="str">
            <v>(21) 2606-5113</v>
          </cell>
          <cell r="N19" t="str">
            <v>davisonsias@gmail.com</v>
          </cell>
          <cell r="O19" t="str">
            <v>SOLAR</v>
          </cell>
          <cell r="P19">
            <v>1.5</v>
          </cell>
          <cell r="Q19" t="str">
            <v>TRIFASICA</v>
          </cell>
          <cell r="R19" t="str">
            <v>RESIDENCIAL</v>
          </cell>
          <cell r="S19">
            <v>0</v>
          </cell>
        </row>
        <row r="20">
          <cell r="B20" t="str">
            <v>A014663801</v>
          </cell>
          <cell r="C20">
            <v>42116</v>
          </cell>
          <cell r="D20">
            <v>2015</v>
          </cell>
          <cell r="E20">
            <v>4</v>
          </cell>
          <cell r="F20" t="str">
            <v>MOSEIS MIGUEL DA SILVA</v>
          </cell>
          <cell r="G20" t="str">
            <v>374.594.657-04</v>
          </cell>
          <cell r="H20">
            <v>5787448</v>
          </cell>
          <cell r="I20" t="str">
            <v>EST REAL DE MARICA CS 85 CASA 2</v>
          </cell>
          <cell r="J20" t="str">
            <v>24900-000</v>
          </cell>
          <cell r="K20" t="str">
            <v>MARICÁ</v>
          </cell>
          <cell r="L20" t="str">
            <v>CENTRO</v>
          </cell>
          <cell r="M20" t="str">
            <v>(21) 998231255</v>
          </cell>
          <cell r="N20" t="str">
            <v>costasan4ever@hotmail.com</v>
          </cell>
          <cell r="O20" t="str">
            <v>SOLAR</v>
          </cell>
          <cell r="P20">
            <v>3</v>
          </cell>
          <cell r="Q20" t="str">
            <v>TRIFASICA</v>
          </cell>
          <cell r="R20" t="str">
            <v>RESIDENCIAL</v>
          </cell>
          <cell r="S20">
            <v>0</v>
          </cell>
        </row>
        <row r="21">
          <cell r="B21" t="str">
            <v>A014676216</v>
          </cell>
          <cell r="C21">
            <v>42118</v>
          </cell>
          <cell r="D21">
            <v>2015</v>
          </cell>
          <cell r="E21">
            <v>4</v>
          </cell>
          <cell r="F21" t="str">
            <v>JOAQUIM SANCHES PACHECO</v>
          </cell>
          <cell r="G21" t="str">
            <v>043.758.667-72</v>
          </cell>
          <cell r="H21">
            <v>1392264</v>
          </cell>
          <cell r="I21" t="str">
            <v>LOT P EUCALIPTOS 945 RUA C</v>
          </cell>
          <cell r="J21" t="str">
            <v>25740-110</v>
          </cell>
          <cell r="K21" t="str">
            <v>PETROPOLIS</v>
          </cell>
          <cell r="L21" t="str">
            <v>SERRANA</v>
          </cell>
          <cell r="M21" t="str">
            <v>(24) 2222-1571</v>
          </cell>
          <cell r="N21" t="str">
            <v>josanpa53@gmail.com</v>
          </cell>
          <cell r="O21" t="str">
            <v>SOLAR</v>
          </cell>
          <cell r="P21">
            <v>1.22</v>
          </cell>
          <cell r="Q21" t="str">
            <v>TRIFASICA</v>
          </cell>
          <cell r="R21" t="str">
            <v>RESIDENCIAL</v>
          </cell>
          <cell r="S21">
            <v>0</v>
          </cell>
        </row>
        <row r="22">
          <cell r="B22" t="str">
            <v>A014674755</v>
          </cell>
          <cell r="C22">
            <v>42118</v>
          </cell>
          <cell r="D22">
            <v>2015</v>
          </cell>
          <cell r="E22">
            <v>4</v>
          </cell>
          <cell r="F22" t="str">
            <v>JOÃO FERNANDES LUCAS</v>
          </cell>
          <cell r="G22" t="str">
            <v>228.989.057-04</v>
          </cell>
          <cell r="H22">
            <v>1170501</v>
          </cell>
          <cell r="I22" t="str">
            <v>RUA IRMA JOSEFINA DA VEIGA 957 A</v>
          </cell>
          <cell r="J22" t="str">
            <v>28900-000</v>
          </cell>
          <cell r="K22" t="str">
            <v>CABO FRIO</v>
          </cell>
          <cell r="L22" t="str">
            <v>LAGOS</v>
          </cell>
          <cell r="M22" t="str">
            <v>(21) 2643-4737</v>
          </cell>
          <cell r="N22" t="str">
            <v>mfst.silva@bol.com.br</v>
          </cell>
          <cell r="O22" t="str">
            <v>SOLAR</v>
          </cell>
          <cell r="P22">
            <v>2.88</v>
          </cell>
          <cell r="Q22" t="str">
            <v>TRIFASICA</v>
          </cell>
          <cell r="R22" t="str">
            <v>RESIDENCIAL</v>
          </cell>
          <cell r="S22">
            <v>0</v>
          </cell>
        </row>
        <row r="23">
          <cell r="B23" t="str">
            <v>A014701783</v>
          </cell>
          <cell r="C23">
            <v>42123</v>
          </cell>
          <cell r="D23">
            <v>2015</v>
          </cell>
          <cell r="E23">
            <v>4</v>
          </cell>
          <cell r="F23" t="str">
            <v>MARCIO MENDES GONÇALVES</v>
          </cell>
          <cell r="G23" t="str">
            <v>013.844.727-62</v>
          </cell>
          <cell r="H23">
            <v>3649697</v>
          </cell>
          <cell r="I23" t="str">
            <v>RUA IBISCOS Nº 43</v>
          </cell>
          <cell r="J23" t="str">
            <v>28908-575</v>
          </cell>
          <cell r="K23" t="str">
            <v>CABO FRIO</v>
          </cell>
          <cell r="L23" t="str">
            <v>LAGOS</v>
          </cell>
          <cell r="M23" t="str">
            <v>(22) 99956-2593</v>
          </cell>
          <cell r="N23" t="str">
            <v>azevedo_karine@ig.com.br</v>
          </cell>
          <cell r="O23" t="str">
            <v>SOLAR</v>
          </cell>
          <cell r="P23">
            <v>1.5</v>
          </cell>
          <cell r="Q23" t="str">
            <v>BIFÁSICA</v>
          </cell>
          <cell r="R23" t="str">
            <v>RESIDENCIAL</v>
          </cell>
          <cell r="S23">
            <v>0</v>
          </cell>
        </row>
        <row r="24">
          <cell r="B24" t="str">
            <v>A014734968</v>
          </cell>
          <cell r="C24">
            <v>42131</v>
          </cell>
          <cell r="D24">
            <v>2015</v>
          </cell>
          <cell r="E24">
            <v>5</v>
          </cell>
          <cell r="F24" t="str">
            <v>LEOPOLDO GUILHERME LABORNA MATHIAS</v>
          </cell>
          <cell r="G24" t="str">
            <v>440.983.837-72</v>
          </cell>
          <cell r="H24">
            <v>5887160</v>
          </cell>
          <cell r="I24" t="str">
            <v>RUA LUIZ CARLOS DUARTE BAPTISTA 55</v>
          </cell>
          <cell r="J24" t="str">
            <v>28360-000</v>
          </cell>
          <cell r="K24" t="str">
            <v>BOM JESUS</v>
          </cell>
          <cell r="L24" t="str">
            <v>CAMPOS</v>
          </cell>
          <cell r="M24" t="str">
            <v>(22) 99926-7013</v>
          </cell>
          <cell r="N24" t="str">
            <v>solar.sistec@gmail.com</v>
          </cell>
          <cell r="O24" t="str">
            <v>SOLAR</v>
          </cell>
          <cell r="P24">
            <v>2.5</v>
          </cell>
          <cell r="Q24" t="str">
            <v>BIFÁSICA</v>
          </cell>
          <cell r="R24" t="str">
            <v>RESIDENCIAL</v>
          </cell>
          <cell r="S24">
            <v>0</v>
          </cell>
        </row>
        <row r="25">
          <cell r="B25" t="str">
            <v>A014763908</v>
          </cell>
          <cell r="C25">
            <v>42136</v>
          </cell>
          <cell r="D25">
            <v>2015</v>
          </cell>
          <cell r="E25">
            <v>5</v>
          </cell>
          <cell r="F25" t="str">
            <v>FRANCISCO EDUARDO MOTA MACHADO</v>
          </cell>
          <cell r="G25" t="str">
            <v>845.936.527-15</v>
          </cell>
          <cell r="H25">
            <v>2516084</v>
          </cell>
          <cell r="I25" t="str">
            <v>RUA GERBIEL MARTINS SANTOS LT 35</v>
          </cell>
          <cell r="J25" t="str">
            <v>24752-230</v>
          </cell>
          <cell r="K25" t="str">
            <v>SÃO GONÇALO</v>
          </cell>
          <cell r="L25" t="str">
            <v>SÃO GONÇALO</v>
          </cell>
          <cell r="M25" t="str">
            <v>(21) 2617-0181</v>
          </cell>
          <cell r="N25" t="str">
            <v>feduardomachado@gmail.com</v>
          </cell>
          <cell r="O25" t="str">
            <v>SOLAR</v>
          </cell>
          <cell r="P25">
            <v>3</v>
          </cell>
          <cell r="Q25" t="str">
            <v>TRIFASICA</v>
          </cell>
          <cell r="R25" t="str">
            <v>RESIDENCIAL</v>
          </cell>
          <cell r="S25">
            <v>0</v>
          </cell>
        </row>
        <row r="26">
          <cell r="B26" t="str">
            <v>A014773122</v>
          </cell>
          <cell r="C26">
            <v>42137</v>
          </cell>
          <cell r="D26">
            <v>2015</v>
          </cell>
          <cell r="E26">
            <v>5</v>
          </cell>
          <cell r="F26" t="str">
            <v>GILSON CALVÃO MORAES</v>
          </cell>
          <cell r="G26" t="str">
            <v>097.581.007-34</v>
          </cell>
          <cell r="H26">
            <v>1599820</v>
          </cell>
          <cell r="I26" t="str">
            <v>RUA E LOTE 3</v>
          </cell>
          <cell r="J26" t="str">
            <v>28930-000</v>
          </cell>
          <cell r="K26" t="str">
            <v>ARRAIAL DO CABO</v>
          </cell>
          <cell r="L26" t="str">
            <v>LAGOS</v>
          </cell>
          <cell r="M26" t="str">
            <v>(22) 2622-2291</v>
          </cell>
          <cell r="N26" t="str">
            <v>gilson@eradoconhecimento.com.br</v>
          </cell>
          <cell r="O26" t="str">
            <v>SOLAR</v>
          </cell>
          <cell r="P26">
            <v>5</v>
          </cell>
          <cell r="Q26" t="str">
            <v>TRIFASICA</v>
          </cell>
          <cell r="R26" t="str">
            <v>COMERCIAL</v>
          </cell>
          <cell r="S26">
            <v>0</v>
          </cell>
        </row>
        <row r="27">
          <cell r="B27" t="str">
            <v>A014773177</v>
          </cell>
          <cell r="C27">
            <v>42137</v>
          </cell>
          <cell r="D27">
            <v>2015</v>
          </cell>
          <cell r="E27">
            <v>5</v>
          </cell>
          <cell r="F27" t="str">
            <v>GILSON CALVÃO MORAES</v>
          </cell>
          <cell r="G27" t="str">
            <v>097.581.007-34</v>
          </cell>
          <cell r="H27">
            <v>1599822</v>
          </cell>
          <cell r="I27" t="str">
            <v>RUA E LOTE 2 Nº 41</v>
          </cell>
          <cell r="J27" t="str">
            <v>28930-000</v>
          </cell>
          <cell r="K27" t="str">
            <v>ARRAIAL DO CABO</v>
          </cell>
          <cell r="L27" t="str">
            <v>LAGOS</v>
          </cell>
          <cell r="M27" t="str">
            <v>(22) 2622-2291</v>
          </cell>
          <cell r="N27" t="str">
            <v>gilson@eradoconhecimento.com.br</v>
          </cell>
          <cell r="O27" t="str">
            <v>SOLAR</v>
          </cell>
          <cell r="P27">
            <v>7.35</v>
          </cell>
          <cell r="Q27" t="str">
            <v>TRIFASICA</v>
          </cell>
          <cell r="R27" t="str">
            <v>RESIDENCIAL</v>
          </cell>
          <cell r="S27">
            <v>0</v>
          </cell>
        </row>
        <row r="28">
          <cell r="B28" t="str">
            <v>A014773211</v>
          </cell>
          <cell r="C28">
            <v>42137</v>
          </cell>
          <cell r="D28">
            <v>2015</v>
          </cell>
          <cell r="E28">
            <v>5</v>
          </cell>
          <cell r="F28" t="str">
            <v>GILSON CALVÃO MORAES</v>
          </cell>
          <cell r="G28" t="str">
            <v>097.581.007-34</v>
          </cell>
          <cell r="H28">
            <v>1599823</v>
          </cell>
          <cell r="I28" t="str">
            <v>RUA E LOTE 1</v>
          </cell>
          <cell r="J28" t="str">
            <v>28930-000</v>
          </cell>
          <cell r="K28" t="str">
            <v>ARRAIAL DO CABO</v>
          </cell>
          <cell r="L28" t="str">
            <v>LAGOS</v>
          </cell>
          <cell r="M28" t="str">
            <v>(22) 2622-2291</v>
          </cell>
          <cell r="N28" t="str">
            <v>gilson@eradoconhecimento.com.br</v>
          </cell>
          <cell r="O28" t="str">
            <v>SOLAR</v>
          </cell>
          <cell r="P28">
            <v>2</v>
          </cell>
          <cell r="Q28" t="str">
            <v>TRIFASICA</v>
          </cell>
          <cell r="R28" t="str">
            <v>COMERCIAL</v>
          </cell>
          <cell r="S28">
            <v>0</v>
          </cell>
        </row>
        <row r="29">
          <cell r="B29" t="str">
            <v>A014857351</v>
          </cell>
          <cell r="C29">
            <v>42152</v>
          </cell>
          <cell r="D29">
            <v>2015</v>
          </cell>
          <cell r="E29">
            <v>5</v>
          </cell>
          <cell r="F29" t="str">
            <v>ALEXANDRE GOULART GALVÃO</v>
          </cell>
          <cell r="G29" t="str">
            <v>687.562.837-68</v>
          </cell>
          <cell r="H29">
            <v>3881964</v>
          </cell>
          <cell r="I29" t="str">
            <v>RUA BEIJA FLOR LT 20 QD 4</v>
          </cell>
          <cell r="J29" t="str">
            <v>24000-000</v>
          </cell>
          <cell r="K29" t="str">
            <v>NITERÓI</v>
          </cell>
          <cell r="L29" t="str">
            <v>CENTRO</v>
          </cell>
          <cell r="M29" t="str">
            <v>(21) 2609-0551</v>
          </cell>
          <cell r="N29" t="str">
            <v>alexandregoulartg@gmail.com</v>
          </cell>
          <cell r="O29" t="str">
            <v>SOLAR</v>
          </cell>
          <cell r="P29">
            <v>3</v>
          </cell>
          <cell r="Q29" t="str">
            <v>TRIFASICA</v>
          </cell>
          <cell r="R29" t="str">
            <v>RESIDENCIAL</v>
          </cell>
          <cell r="S29">
            <v>0</v>
          </cell>
        </row>
        <row r="30">
          <cell r="B30" t="str">
            <v>A014857404</v>
          </cell>
          <cell r="C30">
            <v>42152</v>
          </cell>
          <cell r="D30">
            <v>2015</v>
          </cell>
          <cell r="E30">
            <v>5</v>
          </cell>
          <cell r="F30" t="str">
            <v>IVO GALVÃO</v>
          </cell>
          <cell r="G30" t="str">
            <v>010.901.867-20</v>
          </cell>
          <cell r="H30">
            <v>106655</v>
          </cell>
          <cell r="I30" t="str">
            <v>RUA COMANDANTE J L DE SOUZA Nº 404</v>
          </cell>
          <cell r="J30" t="str">
            <v>24350-470</v>
          </cell>
          <cell r="K30" t="str">
            <v>NITERÓI</v>
          </cell>
          <cell r="L30" t="str">
            <v>CENTRO</v>
          </cell>
          <cell r="M30" t="str">
            <v>(21) 2619-1481</v>
          </cell>
          <cell r="N30" t="str">
            <v>mestregalvao37@gmail.com</v>
          </cell>
          <cell r="O30" t="str">
            <v>SOLAR</v>
          </cell>
          <cell r="P30">
            <v>0</v>
          </cell>
          <cell r="Q30" t="str">
            <v>TRIFASICA</v>
          </cell>
          <cell r="R30" t="str">
            <v>RESIDENCIAL</v>
          </cell>
          <cell r="S30">
            <v>0</v>
          </cell>
        </row>
        <row r="31">
          <cell r="B31" t="str">
            <v>A014859232</v>
          </cell>
          <cell r="C31">
            <v>42152</v>
          </cell>
          <cell r="D31">
            <v>2015</v>
          </cell>
          <cell r="E31">
            <v>5</v>
          </cell>
          <cell r="F31" t="str">
            <v>EDUARDO HECTOR BAYONES</v>
          </cell>
          <cell r="G31" t="str">
            <v>765.785.268-20</v>
          </cell>
          <cell r="H31">
            <v>3181995</v>
          </cell>
          <cell r="I31" t="str">
            <v>RUA 1 LOTE 68 QUADRA B</v>
          </cell>
          <cell r="J31" t="str">
            <v>28950-000</v>
          </cell>
          <cell r="K31" t="str">
            <v>ARMAÇÃO DOS BÚZIOS</v>
          </cell>
          <cell r="L31" t="str">
            <v>LAGOS</v>
          </cell>
          <cell r="M31" t="str">
            <v>(22) 2623-4307</v>
          </cell>
          <cell r="N31" t="str">
            <v>ebayones@terra.com.br</v>
          </cell>
          <cell r="O31" t="str">
            <v>SOLAR</v>
          </cell>
          <cell r="P31">
            <v>8</v>
          </cell>
          <cell r="Q31" t="str">
            <v>TRIFASICA</v>
          </cell>
          <cell r="R31" t="str">
            <v>RESIDENCIAL</v>
          </cell>
          <cell r="S31">
            <v>0</v>
          </cell>
        </row>
        <row r="32">
          <cell r="B32" t="str">
            <v>A014859270</v>
          </cell>
          <cell r="C32">
            <v>42152</v>
          </cell>
          <cell r="D32">
            <v>2015</v>
          </cell>
          <cell r="E32">
            <v>5</v>
          </cell>
          <cell r="F32" t="str">
            <v>PROGNUM INFORMATICA S/A</v>
          </cell>
          <cell r="G32" t="str">
            <v>36.153.963/0001-72</v>
          </cell>
          <cell r="H32">
            <v>5192817</v>
          </cell>
          <cell r="I32" t="str">
            <v>RUA 15 DE NOVEMBRO 90 SALA 1401</v>
          </cell>
          <cell r="J32" t="str">
            <v>24020-125</v>
          </cell>
          <cell r="K32" t="str">
            <v>NITERÓI</v>
          </cell>
          <cell r="L32" t="str">
            <v>CENTRO</v>
          </cell>
          <cell r="M32" t="str">
            <v>(21) 2719-4323</v>
          </cell>
          <cell r="N32" t="str">
            <v>diretoria@prognum.com.br</v>
          </cell>
          <cell r="O32" t="str">
            <v>SOLAR</v>
          </cell>
          <cell r="P32">
            <v>8</v>
          </cell>
          <cell r="Q32" t="str">
            <v>TRIFASICA</v>
          </cell>
          <cell r="R32" t="str">
            <v>COMERCIAL</v>
          </cell>
          <cell r="S32">
            <v>0</v>
          </cell>
        </row>
        <row r="33">
          <cell r="B33" t="str">
            <v>A014921755</v>
          </cell>
          <cell r="C33">
            <v>42165</v>
          </cell>
          <cell r="D33">
            <v>2015</v>
          </cell>
          <cell r="E33">
            <v>6</v>
          </cell>
          <cell r="F33" t="str">
            <v>GRAZIELE DA FONSECA ESTEVES</v>
          </cell>
          <cell r="G33" t="str">
            <v>086.107.137-46</v>
          </cell>
          <cell r="H33">
            <v>5080122</v>
          </cell>
          <cell r="I33" t="str">
            <v>RUA AFRANIO PEIXOTO Nº 215</v>
          </cell>
          <cell r="J33" t="str">
            <v>25660-240</v>
          </cell>
          <cell r="K33" t="str">
            <v>PETROPOLIS</v>
          </cell>
          <cell r="L33" t="str">
            <v>SERRANA</v>
          </cell>
          <cell r="M33" t="str">
            <v>(24) 2244-0563</v>
          </cell>
          <cell r="N33" t="str">
            <v>graziele@clappymkt.com;br</v>
          </cell>
          <cell r="O33" t="str">
            <v>SOLAR</v>
          </cell>
          <cell r="P33">
            <v>2</v>
          </cell>
          <cell r="Q33" t="str">
            <v>TRIFASICA</v>
          </cell>
          <cell r="R33" t="str">
            <v>RESIDENCIAL</v>
          </cell>
          <cell r="S33">
            <v>0</v>
          </cell>
        </row>
        <row r="34">
          <cell r="B34" t="str">
            <v>A014926914</v>
          </cell>
          <cell r="C34">
            <v>42165</v>
          </cell>
          <cell r="D34">
            <v>2015</v>
          </cell>
          <cell r="E34">
            <v>6</v>
          </cell>
          <cell r="F34" t="str">
            <v>MARCOS RANGEL</v>
          </cell>
          <cell r="G34" t="str">
            <v>122.188.747-50</v>
          </cell>
          <cell r="H34">
            <v>673749</v>
          </cell>
          <cell r="I34" t="str">
            <v>RUA SANTA TEREZA Nº 1</v>
          </cell>
          <cell r="J34" t="str">
            <v>28051-055</v>
          </cell>
          <cell r="K34" t="str">
            <v>CAMPOS</v>
          </cell>
          <cell r="L34" t="str">
            <v>CAMPOS</v>
          </cell>
          <cell r="M34" t="str">
            <v>(22) 2732-3732</v>
          </cell>
          <cell r="N34">
            <v>0</v>
          </cell>
          <cell r="O34" t="str">
            <v>SOLAR</v>
          </cell>
          <cell r="P34">
            <v>4.3</v>
          </cell>
          <cell r="Q34" t="str">
            <v>BIFÁSICA</v>
          </cell>
          <cell r="R34" t="str">
            <v>RESIDENCIAL</v>
          </cell>
          <cell r="S34">
            <v>0</v>
          </cell>
        </row>
        <row r="35">
          <cell r="B35" t="str">
            <v>A014936950</v>
          </cell>
          <cell r="C35">
            <v>42167</v>
          </cell>
          <cell r="D35">
            <v>2015</v>
          </cell>
          <cell r="E35">
            <v>6</v>
          </cell>
          <cell r="F35" t="str">
            <v>GUILHERME GARCIA SOARES</v>
          </cell>
          <cell r="G35" t="str">
            <v>473.219.897-04</v>
          </cell>
          <cell r="H35">
            <v>1194307</v>
          </cell>
          <cell r="I35" t="str">
            <v>RUA ANICETO M CORREIA Nº 52</v>
          </cell>
          <cell r="J35">
            <v>24230520</v>
          </cell>
          <cell r="K35" t="str">
            <v>NITERÓI</v>
          </cell>
          <cell r="L35" t="str">
            <v>CENTRO</v>
          </cell>
          <cell r="M35" t="str">
            <v>(21) 27148173</v>
          </cell>
          <cell r="N35" t="str">
            <v>neilaptsoares1@yahoo.com.br</v>
          </cell>
          <cell r="O35" t="str">
            <v>SOLAR</v>
          </cell>
          <cell r="P35">
            <v>5</v>
          </cell>
          <cell r="Q35" t="str">
            <v>TRIFASICA</v>
          </cell>
          <cell r="R35" t="str">
            <v>RESIDENCIAL</v>
          </cell>
          <cell r="S35">
            <v>0</v>
          </cell>
        </row>
        <row r="36">
          <cell r="B36" t="str">
            <v>A014953749</v>
          </cell>
          <cell r="C36">
            <v>42171</v>
          </cell>
          <cell r="D36">
            <v>2015</v>
          </cell>
          <cell r="E36">
            <v>6</v>
          </cell>
          <cell r="F36" t="str">
            <v>PEDRO BUONSANTE NETO</v>
          </cell>
          <cell r="G36" t="str">
            <v>460.585.327-87</v>
          </cell>
          <cell r="H36">
            <v>5506088</v>
          </cell>
          <cell r="I36" t="str">
            <v>RUA JORN RAMIRO CRUZ Nº 137</v>
          </cell>
          <cell r="J36" t="str">
            <v>24350-343</v>
          </cell>
          <cell r="K36" t="str">
            <v>NITERÓI</v>
          </cell>
          <cell r="L36" t="str">
            <v>CENTRO</v>
          </cell>
          <cell r="M36" t="str">
            <v>(21) 3628-0468</v>
          </cell>
          <cell r="N36" t="str">
            <v>pedro.bonsanto@gmail.com</v>
          </cell>
          <cell r="O36" t="str">
            <v>SOLAR</v>
          </cell>
          <cell r="P36">
            <v>3</v>
          </cell>
          <cell r="Q36" t="str">
            <v>TRIFASICA</v>
          </cell>
          <cell r="R36" t="str">
            <v>RESIDENCIAL</v>
          </cell>
          <cell r="S36">
            <v>0</v>
          </cell>
        </row>
        <row r="37">
          <cell r="B37" t="str">
            <v>A014953847</v>
          </cell>
          <cell r="C37">
            <v>42171</v>
          </cell>
          <cell r="D37">
            <v>2015</v>
          </cell>
          <cell r="E37">
            <v>6</v>
          </cell>
          <cell r="F37" t="str">
            <v>ISABEL CRISTINA FONSECA DA CRUZ</v>
          </cell>
          <cell r="G37" t="str">
            <v>574.116.547-87</v>
          </cell>
          <cell r="H37">
            <v>4138814</v>
          </cell>
          <cell r="I37" t="str">
            <v>RUA 1 Nº 163</v>
          </cell>
          <cell r="J37" t="str">
            <v>24000-000</v>
          </cell>
          <cell r="K37" t="str">
            <v>NITERÓI</v>
          </cell>
          <cell r="L37" t="str">
            <v>CENTRO</v>
          </cell>
          <cell r="M37" t="str">
            <v>(21) 2608-1677</v>
          </cell>
          <cell r="N37">
            <v>0</v>
          </cell>
          <cell r="O37" t="str">
            <v>SOLAR</v>
          </cell>
          <cell r="P37">
            <v>2.5499999999999998</v>
          </cell>
          <cell r="Q37" t="str">
            <v>TRIFASICA</v>
          </cell>
          <cell r="R37" t="str">
            <v>RESIDENCIAL</v>
          </cell>
          <cell r="S37">
            <v>0</v>
          </cell>
        </row>
        <row r="38">
          <cell r="B38" t="str">
            <v>A015012103</v>
          </cell>
          <cell r="C38">
            <v>42181</v>
          </cell>
          <cell r="D38">
            <v>2015</v>
          </cell>
          <cell r="E38">
            <v>6</v>
          </cell>
          <cell r="F38" t="str">
            <v>ANDRE LEAL FAORO</v>
          </cell>
          <cell r="G38" t="str">
            <v>706.343.437-34</v>
          </cell>
          <cell r="H38">
            <v>4578920</v>
          </cell>
          <cell r="I38" t="str">
            <v>EST PAULO MARTINS MEIRA 12500 CS</v>
          </cell>
          <cell r="J38" t="str">
            <v>25720-020</v>
          </cell>
          <cell r="K38" t="str">
            <v>PETROPOLIS</v>
          </cell>
          <cell r="L38" t="str">
            <v>SERRANA</v>
          </cell>
          <cell r="M38" t="str">
            <v>(24) 2225-8713</v>
          </cell>
          <cell r="N38" t="str">
            <v>secretaria@faoro.adv.br</v>
          </cell>
          <cell r="O38" t="str">
            <v>SOLAR</v>
          </cell>
          <cell r="P38">
            <v>6</v>
          </cell>
          <cell r="Q38" t="str">
            <v>TRIFASICA</v>
          </cell>
          <cell r="R38" t="str">
            <v>RESIDENCIAL</v>
          </cell>
          <cell r="S38">
            <v>0</v>
          </cell>
        </row>
        <row r="39">
          <cell r="B39" t="str">
            <v>A015021267</v>
          </cell>
          <cell r="C39">
            <v>42184</v>
          </cell>
          <cell r="D39">
            <v>2015</v>
          </cell>
          <cell r="E39">
            <v>6</v>
          </cell>
          <cell r="F39" t="str">
            <v>ROSANA CECIM RAMOS</v>
          </cell>
          <cell r="G39" t="str">
            <v>604.604.072-87</v>
          </cell>
          <cell r="H39">
            <v>5403226</v>
          </cell>
          <cell r="I39" t="str">
            <v>RUA FLORESTAN FERNANDES Nº 790 CASA 44</v>
          </cell>
          <cell r="J39" t="str">
            <v>24358-605</v>
          </cell>
          <cell r="K39" t="str">
            <v>NITERÓI</v>
          </cell>
          <cell r="L39" t="str">
            <v>CENTRO</v>
          </cell>
          <cell r="M39" t="str">
            <v>(21) 9831-6187</v>
          </cell>
          <cell r="N39" t="str">
            <v>moreiraramos@hotmail.com</v>
          </cell>
          <cell r="O39" t="str">
            <v>SOLAR</v>
          </cell>
          <cell r="P39">
            <v>5</v>
          </cell>
          <cell r="Q39" t="str">
            <v>TRIFASICA</v>
          </cell>
          <cell r="R39" t="str">
            <v>RESIDENCIAL</v>
          </cell>
          <cell r="S39">
            <v>0</v>
          </cell>
        </row>
        <row r="40">
          <cell r="B40" t="str">
            <v>A015046058</v>
          </cell>
          <cell r="C40">
            <v>42188</v>
          </cell>
          <cell r="D40">
            <v>2015</v>
          </cell>
          <cell r="E40">
            <v>7</v>
          </cell>
          <cell r="F40" t="str">
            <v>IZA DE CASTRO CORMACK</v>
          </cell>
          <cell r="G40" t="str">
            <v>620.053.087-49</v>
          </cell>
          <cell r="H40">
            <v>772697</v>
          </cell>
          <cell r="I40" t="str">
            <v>RUA JOSE A C BARROSO Nº 422</v>
          </cell>
          <cell r="J40" t="str">
            <v>24465-260</v>
          </cell>
          <cell r="K40" t="str">
            <v>SÃO GONÇALO</v>
          </cell>
          <cell r="L40" t="str">
            <v>SÃO GONÇALO</v>
          </cell>
          <cell r="M40" t="str">
            <v>(21) 2723-1782</v>
          </cell>
          <cell r="N40" t="str">
            <v>portos-422@hotmail.com</v>
          </cell>
          <cell r="O40" t="str">
            <v>SOLAR</v>
          </cell>
          <cell r="P40">
            <v>0.43</v>
          </cell>
          <cell r="Q40" t="str">
            <v>BIFÁSICA</v>
          </cell>
          <cell r="R40" t="str">
            <v>RESIDENCIAL</v>
          </cell>
          <cell r="S40">
            <v>0</v>
          </cell>
        </row>
        <row r="41">
          <cell r="B41" t="str">
            <v>A015047532</v>
          </cell>
          <cell r="C41">
            <v>42188</v>
          </cell>
          <cell r="D41">
            <v>2015</v>
          </cell>
          <cell r="E41">
            <v>7</v>
          </cell>
          <cell r="F41" t="str">
            <v>R SERAFIN RESTAURANTE ME</v>
          </cell>
          <cell r="G41" t="str">
            <v>17.578.149/0001-55</v>
          </cell>
          <cell r="H41">
            <v>5974783</v>
          </cell>
          <cell r="I41" t="str">
            <v>ROD AMARAL PEIXOTO LJ 95625 LJ 4</v>
          </cell>
          <cell r="J41" t="str">
            <v>28970-000</v>
          </cell>
          <cell r="K41" t="str">
            <v>ARARUAMA</v>
          </cell>
          <cell r="L41" t="str">
            <v>LAGOS</v>
          </cell>
          <cell r="M41" t="str">
            <v>(22) 2667-0660</v>
          </cell>
          <cell r="N41" t="str">
            <v>motajoelson@yahoo.com.br</v>
          </cell>
          <cell r="O41" t="str">
            <v>SOLAR</v>
          </cell>
          <cell r="P41">
            <v>16.8</v>
          </cell>
          <cell r="Q41" t="str">
            <v>BIFÁSICA</v>
          </cell>
          <cell r="R41" t="str">
            <v>COMERCIAL</v>
          </cell>
          <cell r="S41">
            <v>0</v>
          </cell>
        </row>
        <row r="42">
          <cell r="B42" t="str">
            <v>A015047570</v>
          </cell>
          <cell r="C42">
            <v>42188</v>
          </cell>
          <cell r="D42">
            <v>2015</v>
          </cell>
          <cell r="E42">
            <v>7</v>
          </cell>
          <cell r="F42" t="str">
            <v>MULTIFARMA DROGARIA E PERFUMARIA</v>
          </cell>
          <cell r="G42" t="str">
            <v>11.692.163/0001-07</v>
          </cell>
          <cell r="H42">
            <v>5974804</v>
          </cell>
          <cell r="I42" t="str">
            <v>RUA CAP JOÃO MANOEL Nº 1375</v>
          </cell>
          <cell r="J42" t="str">
            <v>24435-550</v>
          </cell>
          <cell r="K42" t="str">
            <v>SÃO GONÇALO</v>
          </cell>
          <cell r="L42" t="str">
            <v>SÃO GONÇALO</v>
          </cell>
          <cell r="M42" t="str">
            <v>(21) 2512-2121</v>
          </cell>
          <cell r="N42" t="str">
            <v>multi.farma@yahoo.com.br</v>
          </cell>
          <cell r="O42" t="str">
            <v>SOLAR</v>
          </cell>
          <cell r="P42">
            <v>7.2</v>
          </cell>
          <cell r="Q42" t="str">
            <v>TRIFASICA</v>
          </cell>
          <cell r="R42" t="str">
            <v>COMERCIAL</v>
          </cell>
          <cell r="S42">
            <v>0</v>
          </cell>
        </row>
        <row r="43">
          <cell r="B43" t="str">
            <v>A015047691</v>
          </cell>
          <cell r="C43">
            <v>42188</v>
          </cell>
          <cell r="D43">
            <v>2015</v>
          </cell>
          <cell r="E43">
            <v>7</v>
          </cell>
          <cell r="F43" t="str">
            <v>ACADEMIA GALVÃO FITNESS E WELLNES</v>
          </cell>
          <cell r="G43" t="str">
            <v>18.899.990/0001-07</v>
          </cell>
          <cell r="H43">
            <v>5943671</v>
          </cell>
          <cell r="I43" t="str">
            <v>RUA GALVÃO Nº 73 BL 2</v>
          </cell>
          <cell r="J43" t="str">
            <v>24110-260</v>
          </cell>
          <cell r="K43" t="str">
            <v>NITERÓI</v>
          </cell>
          <cell r="L43" t="str">
            <v>CENTRO</v>
          </cell>
          <cell r="M43" t="str">
            <v>(21) 7779-0505</v>
          </cell>
          <cell r="N43" t="str">
            <v>joseguimaraes@mazeletrica.com.br</v>
          </cell>
          <cell r="O43" t="str">
            <v>SOLAR</v>
          </cell>
          <cell r="P43">
            <v>16.8</v>
          </cell>
          <cell r="Q43" t="str">
            <v>TRIFASICA</v>
          </cell>
          <cell r="R43" t="str">
            <v>COMERCIAL</v>
          </cell>
          <cell r="S43">
            <v>0</v>
          </cell>
        </row>
        <row r="44">
          <cell r="B44" t="str">
            <v>A015047730</v>
          </cell>
          <cell r="C44">
            <v>42188</v>
          </cell>
          <cell r="D44">
            <v>2015</v>
          </cell>
          <cell r="E44">
            <v>7</v>
          </cell>
          <cell r="F44" t="str">
            <v>AUTO POSTO TOP SHOW LTDA</v>
          </cell>
          <cell r="G44" t="str">
            <v>10.409.920/0001-45</v>
          </cell>
          <cell r="H44">
            <v>4902711</v>
          </cell>
          <cell r="I44" t="str">
            <v>AV 22 DE MAIO LT 21 E 22</v>
          </cell>
          <cell r="J44" t="str">
            <v>24800-000</v>
          </cell>
          <cell r="K44" t="str">
            <v>ITABORAÍ</v>
          </cell>
          <cell r="L44" t="str">
            <v>SÃO GONÇALO</v>
          </cell>
          <cell r="M44" t="str">
            <v>(21) 3638-5905</v>
          </cell>
          <cell r="N44" t="str">
            <v>adailtonsilva@ifagundes.com.br</v>
          </cell>
          <cell r="O44" t="str">
            <v>SOLAR</v>
          </cell>
          <cell r="P44">
            <v>48</v>
          </cell>
          <cell r="Q44" t="str">
            <v>TRIFASICA</v>
          </cell>
          <cell r="R44" t="str">
            <v>COMERCIAL</v>
          </cell>
          <cell r="S44">
            <v>0</v>
          </cell>
        </row>
        <row r="45">
          <cell r="B45" t="str">
            <v>A015047772</v>
          </cell>
          <cell r="C45">
            <v>42188</v>
          </cell>
          <cell r="D45">
            <v>2015</v>
          </cell>
          <cell r="E45">
            <v>7</v>
          </cell>
          <cell r="F45" t="str">
            <v>TEMPERARTE RESTAURANTE E PIZZARIA</v>
          </cell>
          <cell r="G45" t="str">
            <v>11.942.628/0001-22</v>
          </cell>
          <cell r="H45">
            <v>5502899</v>
          </cell>
          <cell r="I45" t="str">
            <v>RUA MONTEIRO LOBATO Nº 18</v>
          </cell>
          <cell r="J45" t="str">
            <v>24445-830</v>
          </cell>
          <cell r="K45" t="str">
            <v>SÃO GONÇALO</v>
          </cell>
          <cell r="L45" t="str">
            <v>SÃO GONÇALO</v>
          </cell>
          <cell r="M45" t="str">
            <v>(21) 98770-9284</v>
          </cell>
          <cell r="N45" t="str">
            <v>carlosneypereira@yahoo.com.br</v>
          </cell>
          <cell r="O45" t="str">
            <v>SOLAR</v>
          </cell>
          <cell r="P45">
            <v>16.8</v>
          </cell>
          <cell r="Q45" t="str">
            <v>TRIFASICA</v>
          </cell>
          <cell r="R45" t="str">
            <v>COMERCIAL</v>
          </cell>
          <cell r="S45">
            <v>0</v>
          </cell>
        </row>
        <row r="46">
          <cell r="B46" t="str">
            <v>A015952442</v>
          </cell>
          <cell r="C46">
            <v>42188</v>
          </cell>
          <cell r="D46">
            <v>2015</v>
          </cell>
          <cell r="E46">
            <v>7</v>
          </cell>
          <cell r="F46" t="str">
            <v>MAZELETRICA FERRAGENS PINTURA</v>
          </cell>
          <cell r="G46" t="str">
            <v>13.613.869/0001-53</v>
          </cell>
          <cell r="H46">
            <v>4352080</v>
          </cell>
          <cell r="I46" t="str">
            <v>RUA 1 LT 1323 QD 46</v>
          </cell>
          <cell r="J46" t="str">
            <v>24900-000</v>
          </cell>
          <cell r="K46" t="str">
            <v>MARICÁ</v>
          </cell>
          <cell r="L46" t="str">
            <v>CENTRO</v>
          </cell>
          <cell r="M46" t="str">
            <v>(21) 98579-0213</v>
          </cell>
          <cell r="N46" t="str">
            <v>contato@mazeletrica.com.br</v>
          </cell>
          <cell r="O46" t="str">
            <v>SOLAR</v>
          </cell>
          <cell r="P46">
            <v>7.2</v>
          </cell>
          <cell r="Q46" t="str">
            <v>BIFÁSICA</v>
          </cell>
          <cell r="R46" t="str">
            <v>COMERCIAL</v>
          </cell>
          <cell r="S46">
            <v>0</v>
          </cell>
        </row>
        <row r="47">
          <cell r="B47" t="str">
            <v>A015055364</v>
          </cell>
          <cell r="C47">
            <v>42191</v>
          </cell>
          <cell r="D47">
            <v>2015</v>
          </cell>
          <cell r="E47">
            <v>7</v>
          </cell>
          <cell r="F47" t="str">
            <v>ANGELA MARIA ROCHA</v>
          </cell>
          <cell r="G47" t="str">
            <v>729.484.777-00</v>
          </cell>
          <cell r="H47">
            <v>1590235</v>
          </cell>
          <cell r="I47" t="str">
            <v>RUA SENHOR DO BONFIM Nº 56</v>
          </cell>
          <cell r="J47" t="str">
            <v>25900-000</v>
          </cell>
          <cell r="K47" t="str">
            <v>MAGÉ</v>
          </cell>
          <cell r="L47" t="str">
            <v>MAGÉ</v>
          </cell>
          <cell r="M47" t="str">
            <v>(21) 2541-6947</v>
          </cell>
          <cell r="N47" t="str">
            <v>atendimento@moove.eco.br</v>
          </cell>
          <cell r="O47" t="str">
            <v>SOLAR</v>
          </cell>
          <cell r="P47">
            <v>7</v>
          </cell>
          <cell r="Q47" t="str">
            <v>TRIFASICA</v>
          </cell>
          <cell r="R47" t="str">
            <v>RESIDENCIAL</v>
          </cell>
          <cell r="S47">
            <v>0</v>
          </cell>
        </row>
        <row r="48">
          <cell r="B48" t="str">
            <v>A015056331</v>
          </cell>
          <cell r="C48">
            <v>42191</v>
          </cell>
          <cell r="D48">
            <v>2015</v>
          </cell>
          <cell r="E48">
            <v>7</v>
          </cell>
          <cell r="F48" t="str">
            <v>CHEVAL IMP COM MOVEIS LTDA</v>
          </cell>
          <cell r="G48" t="str">
            <v>00.443.687/0001-30</v>
          </cell>
          <cell r="H48">
            <v>1050886</v>
          </cell>
          <cell r="I48" t="str">
            <v>ROD AMARAL PEIXOTO KM 26 A8</v>
          </cell>
          <cell r="J48" t="str">
            <v>24900-000</v>
          </cell>
          <cell r="K48" t="str">
            <v>MARICÁ</v>
          </cell>
          <cell r="L48" t="str">
            <v>CENTRO</v>
          </cell>
          <cell r="M48" t="str">
            <v>(21) 2634-0104</v>
          </cell>
          <cell r="N48" t="str">
            <v>dejotamoveis@gmail.com</v>
          </cell>
          <cell r="O48" t="str">
            <v>SOLAR</v>
          </cell>
          <cell r="P48">
            <v>7.2</v>
          </cell>
          <cell r="Q48" t="str">
            <v>TRIFASICA</v>
          </cell>
          <cell r="R48" t="str">
            <v>COMERCIAL</v>
          </cell>
          <cell r="S48">
            <v>0</v>
          </cell>
        </row>
        <row r="49">
          <cell r="B49" t="str">
            <v>A015111831</v>
          </cell>
          <cell r="C49">
            <v>42200</v>
          </cell>
          <cell r="D49">
            <v>2015</v>
          </cell>
          <cell r="E49">
            <v>7</v>
          </cell>
          <cell r="F49" t="str">
            <v>PAULO ANTONIO LAYBER</v>
          </cell>
          <cell r="G49" t="str">
            <v>930.103.207-44</v>
          </cell>
          <cell r="H49">
            <v>1978251</v>
          </cell>
          <cell r="I49" t="str">
            <v>VILA C N 26 RIVIERA II</v>
          </cell>
          <cell r="J49" t="str">
            <v>27935-370</v>
          </cell>
          <cell r="K49" t="str">
            <v>MACAÉ</v>
          </cell>
          <cell r="L49" t="str">
            <v>MACAE</v>
          </cell>
          <cell r="M49" t="str">
            <v>(22) 2773-5903</v>
          </cell>
          <cell r="N49" t="str">
            <v>paulo@layber.com.br</v>
          </cell>
          <cell r="O49" t="str">
            <v>SOLAR</v>
          </cell>
          <cell r="P49">
            <v>5</v>
          </cell>
          <cell r="Q49" t="str">
            <v>TRIFASICA</v>
          </cell>
          <cell r="R49" t="str">
            <v>RESIDENCIAL</v>
          </cell>
          <cell r="S49">
            <v>0</v>
          </cell>
        </row>
        <row r="50">
          <cell r="B50" t="str">
            <v>A015111898</v>
          </cell>
          <cell r="C50">
            <v>42200</v>
          </cell>
          <cell r="D50">
            <v>2015</v>
          </cell>
          <cell r="E50">
            <v>7</v>
          </cell>
          <cell r="F50" t="str">
            <v>QUADRADO MAGICO PAP E DECORACOES LTDA</v>
          </cell>
          <cell r="G50" t="str">
            <v>08.685.226/0001-85</v>
          </cell>
          <cell r="H50">
            <v>5074134</v>
          </cell>
          <cell r="I50" t="str">
            <v>R GAL JOUBERT Nº 1921</v>
          </cell>
          <cell r="J50" t="str">
            <v>24000-000</v>
          </cell>
          <cell r="K50" t="str">
            <v>SÃO GONÇALO</v>
          </cell>
          <cell r="L50" t="str">
            <v>SÃO GONÇALO</v>
          </cell>
          <cell r="M50" t="str">
            <v>(21) 2713-3521</v>
          </cell>
          <cell r="N50" t="str">
            <v>quadradomagicopapeis@gmail.com</v>
          </cell>
          <cell r="O50" t="str">
            <v>SOLAR</v>
          </cell>
          <cell r="P50">
            <v>2</v>
          </cell>
          <cell r="Q50" t="str">
            <v>TRIFASICA</v>
          </cell>
          <cell r="R50" t="str">
            <v>COMERCIAL</v>
          </cell>
          <cell r="S50">
            <v>0</v>
          </cell>
        </row>
        <row r="51">
          <cell r="B51" t="str">
            <v>A015182090</v>
          </cell>
          <cell r="C51">
            <v>42213</v>
          </cell>
          <cell r="D51">
            <v>2015</v>
          </cell>
          <cell r="E51">
            <v>7</v>
          </cell>
          <cell r="F51" t="str">
            <v>MARIA INES GUIMARAES COELHO</v>
          </cell>
          <cell r="G51" t="str">
            <v>047.274.577-91</v>
          </cell>
          <cell r="H51">
            <v>5733533</v>
          </cell>
          <cell r="I51" t="str">
            <v>RUA MARIA MOREIRA DUARTE AZEVEDO Lote 11 Quadra F</v>
          </cell>
          <cell r="J51" t="str">
            <v>28910-330</v>
          </cell>
          <cell r="K51" t="str">
            <v>CABO FRIO</v>
          </cell>
          <cell r="L51" t="str">
            <v>LAGOS</v>
          </cell>
          <cell r="M51" t="str">
            <v>(22) 99229-3897</v>
          </cell>
          <cell r="N51" t="str">
            <v>mcg_coelho@ig.com.br</v>
          </cell>
          <cell r="O51" t="str">
            <v>SOLAR</v>
          </cell>
          <cell r="P51">
            <v>3</v>
          </cell>
          <cell r="Q51" t="str">
            <v>TRIFASICA</v>
          </cell>
          <cell r="R51" t="str">
            <v>RESIDENCIAL</v>
          </cell>
          <cell r="S51">
            <v>0</v>
          </cell>
        </row>
        <row r="52">
          <cell r="B52" t="str">
            <v>A015189535</v>
          </cell>
          <cell r="C52">
            <v>42214</v>
          </cell>
          <cell r="D52">
            <v>2015</v>
          </cell>
          <cell r="E52">
            <v>7</v>
          </cell>
          <cell r="F52" t="str">
            <v>PEDRO EMILIO BOQUIMPANI COSTA</v>
          </cell>
          <cell r="G52" t="str">
            <v>126.298.937-07</v>
          </cell>
          <cell r="H52">
            <v>5297896</v>
          </cell>
          <cell r="I52" t="str">
            <v>RUA DOMINGUES DE SÁ Nº 388/1401</v>
          </cell>
          <cell r="J52" t="str">
            <v>24220-091</v>
          </cell>
          <cell r="K52" t="str">
            <v>NITERÓI</v>
          </cell>
          <cell r="L52" t="str">
            <v>CENTRO</v>
          </cell>
          <cell r="M52" t="str">
            <v>(21) 2710-8017</v>
          </cell>
          <cell r="N52" t="str">
            <v>sylvana@petrobras.com.br</v>
          </cell>
          <cell r="O52" t="str">
            <v>SOLAR</v>
          </cell>
          <cell r="P52">
            <v>1.5</v>
          </cell>
          <cell r="Q52" t="str">
            <v>TRIFASICA</v>
          </cell>
          <cell r="R52" t="str">
            <v>RESIDENCIAL</v>
          </cell>
          <cell r="S52">
            <v>0</v>
          </cell>
        </row>
        <row r="53">
          <cell r="B53" t="str">
            <v>A015219417</v>
          </cell>
          <cell r="C53">
            <v>42220</v>
          </cell>
          <cell r="D53">
            <v>2015</v>
          </cell>
          <cell r="E53">
            <v>8</v>
          </cell>
          <cell r="F53" t="str">
            <v>GABRIELA BOCCASIUS STEIN DE AZEVEDO</v>
          </cell>
          <cell r="G53" t="str">
            <v>980.114.050-04</v>
          </cell>
          <cell r="H53">
            <v>3941217</v>
          </cell>
          <cell r="I53" t="str">
            <v>RUA NOVA IGUAÇU Nº 652</v>
          </cell>
          <cell r="J53" t="str">
            <v>28895-350</v>
          </cell>
          <cell r="K53" t="str">
            <v>RIO DAS OSTRAS</v>
          </cell>
          <cell r="L53" t="str">
            <v>MACAE</v>
          </cell>
          <cell r="M53" t="str">
            <v>(22) 2760-7111</v>
          </cell>
          <cell r="N53" t="str">
            <v>pc_azevedo@yahoo.com.br</v>
          </cell>
          <cell r="O53" t="str">
            <v>SOLAR</v>
          </cell>
          <cell r="P53">
            <v>1.6</v>
          </cell>
          <cell r="Q53" t="str">
            <v>TRIFASICA</v>
          </cell>
          <cell r="R53" t="str">
            <v>RESIDENCIAL</v>
          </cell>
          <cell r="S53">
            <v>0</v>
          </cell>
        </row>
        <row r="54">
          <cell r="B54" t="str">
            <v>A015222487</v>
          </cell>
          <cell r="C54">
            <v>42220</v>
          </cell>
          <cell r="D54">
            <v>2015</v>
          </cell>
          <cell r="E54">
            <v>8</v>
          </cell>
          <cell r="F54" t="str">
            <v>LUCAS ROXO TECKEMEIER</v>
          </cell>
          <cell r="G54" t="str">
            <v>004.900.010-17</v>
          </cell>
          <cell r="H54">
            <v>5717257</v>
          </cell>
          <cell r="I54" t="str">
            <v>RUA ARMANDO FREIRE PINHEIRO (ANT W8) Nº 58</v>
          </cell>
          <cell r="J54" t="str">
            <v>27900-000</v>
          </cell>
          <cell r="K54" t="str">
            <v>MACAÉ</v>
          </cell>
          <cell r="L54" t="str">
            <v>MACAE</v>
          </cell>
          <cell r="M54" t="str">
            <v>(22) 98806-8074</v>
          </cell>
          <cell r="N54" t="str">
            <v>lucasteck@yahoo.com.br</v>
          </cell>
          <cell r="O54" t="str">
            <v>SOLAR</v>
          </cell>
          <cell r="P54">
            <v>2.5</v>
          </cell>
          <cell r="Q54" t="str">
            <v>BIFÁSICA</v>
          </cell>
          <cell r="R54" t="str">
            <v>RESIDENCIAL</v>
          </cell>
          <cell r="S54">
            <v>0</v>
          </cell>
        </row>
        <row r="55">
          <cell r="B55" t="str">
            <v>A015223259</v>
          </cell>
          <cell r="C55">
            <v>42220</v>
          </cell>
          <cell r="D55">
            <v>2015</v>
          </cell>
          <cell r="E55">
            <v>8</v>
          </cell>
          <cell r="F55" t="str">
            <v>ANE ESPOSTI RANGEL BASTOS</v>
          </cell>
          <cell r="G55" t="str">
            <v>041.953.637-05</v>
          </cell>
          <cell r="H55">
            <v>5167629</v>
          </cell>
          <cell r="I55" t="str">
            <v>AV PORTO ALEGRE Nº 299/701</v>
          </cell>
          <cell r="J55" t="str">
            <v>28300-000</v>
          </cell>
          <cell r="K55" t="str">
            <v>ITAPERUNA</v>
          </cell>
          <cell r="L55" t="str">
            <v>CAMPOS</v>
          </cell>
          <cell r="M55" t="str">
            <v>(22) 3824-5993</v>
          </cell>
          <cell r="N55">
            <v>0</v>
          </cell>
          <cell r="O55" t="str">
            <v>SOLAR</v>
          </cell>
          <cell r="P55">
            <v>0</v>
          </cell>
          <cell r="Q55" t="str">
            <v>TRIFASICA</v>
          </cell>
          <cell r="R55" t="str">
            <v>RESIDENCIAL</v>
          </cell>
          <cell r="S55">
            <v>0</v>
          </cell>
        </row>
        <row r="56">
          <cell r="B56" t="str">
            <v>A015243435</v>
          </cell>
          <cell r="C56">
            <v>42223</v>
          </cell>
          <cell r="D56">
            <v>2015</v>
          </cell>
          <cell r="E56">
            <v>8</v>
          </cell>
          <cell r="F56" t="str">
            <v>JOSE CARLOS DE OLIVEIRA</v>
          </cell>
          <cell r="G56" t="str">
            <v>249.464.437-20</v>
          </cell>
          <cell r="H56">
            <v>560745</v>
          </cell>
          <cell r="I56" t="str">
            <v>RUA I 326 QD 17</v>
          </cell>
          <cell r="J56" t="str">
            <v>23900-000</v>
          </cell>
          <cell r="K56" t="str">
            <v>ANGRA DOS REIS</v>
          </cell>
          <cell r="L56" t="str">
            <v>SUL</v>
          </cell>
          <cell r="M56" t="str">
            <v>(24) 3365-3890</v>
          </cell>
          <cell r="N56" t="str">
            <v>zcaoliveira@gmail.com</v>
          </cell>
          <cell r="O56" t="str">
            <v>SOLAR</v>
          </cell>
          <cell r="P56">
            <v>5</v>
          </cell>
          <cell r="Q56" t="str">
            <v>TRIFASICA</v>
          </cell>
          <cell r="R56" t="str">
            <v>RESIDENCIAL</v>
          </cell>
          <cell r="S56">
            <v>0</v>
          </cell>
        </row>
        <row r="57">
          <cell r="B57" t="str">
            <v>A015243462</v>
          </cell>
          <cell r="C57">
            <v>42223</v>
          </cell>
          <cell r="D57">
            <v>2015</v>
          </cell>
          <cell r="E57">
            <v>8</v>
          </cell>
          <cell r="F57" t="str">
            <v>RENATA CRISTINA BARROS DOS SANTOS</v>
          </cell>
          <cell r="G57" t="str">
            <v>029.705.757-01</v>
          </cell>
          <cell r="H57">
            <v>5876472</v>
          </cell>
          <cell r="I57" t="str">
            <v>RUA DAS HORTENCIAS LT 2 QD 28</v>
          </cell>
          <cell r="J57" t="str">
            <v>24900-000</v>
          </cell>
          <cell r="K57" t="str">
            <v>MARICÁ</v>
          </cell>
          <cell r="L57" t="str">
            <v>CENTRO</v>
          </cell>
          <cell r="M57" t="str">
            <v>(21) 2581-6962</v>
          </cell>
          <cell r="N57" t="str">
            <v>jbsousant@gmail.com</v>
          </cell>
          <cell r="O57" t="str">
            <v>SOLAR</v>
          </cell>
          <cell r="P57">
            <v>3</v>
          </cell>
          <cell r="Q57" t="str">
            <v>TRIFASICA</v>
          </cell>
          <cell r="R57" t="str">
            <v>RESIDENCIAL</v>
          </cell>
          <cell r="S57">
            <v>0</v>
          </cell>
        </row>
        <row r="58">
          <cell r="B58" t="str">
            <v>A015283935</v>
          </cell>
          <cell r="C58">
            <v>42230</v>
          </cell>
          <cell r="D58">
            <v>2015</v>
          </cell>
          <cell r="E58">
            <v>8</v>
          </cell>
          <cell r="F58" t="str">
            <v>JORGE KOTLAREWSKI</v>
          </cell>
          <cell r="G58" t="str">
            <v>605.005.067-87</v>
          </cell>
          <cell r="H58">
            <v>3566158</v>
          </cell>
          <cell r="I58" t="str">
            <v>RUA LEILA DINIZ Nº 819</v>
          </cell>
          <cell r="J58" t="str">
            <v>24360-110</v>
          </cell>
          <cell r="K58" t="str">
            <v>NITERÓI</v>
          </cell>
          <cell r="L58" t="str">
            <v>CENTRO</v>
          </cell>
          <cell r="M58" t="str">
            <v>(21) 99964-0615</v>
          </cell>
          <cell r="N58" t="str">
            <v>jklotar@furnas.com.br</v>
          </cell>
          <cell r="O58" t="str">
            <v>SOLAR</v>
          </cell>
          <cell r="P58">
            <v>3.3</v>
          </cell>
          <cell r="Q58" t="str">
            <v>TRIFASICA</v>
          </cell>
          <cell r="R58" t="str">
            <v>RESIDENCIAL</v>
          </cell>
          <cell r="S58" t="str">
            <v>RESIDENCIAL</v>
          </cell>
        </row>
        <row r="59">
          <cell r="B59" t="str">
            <v>A015286271</v>
          </cell>
          <cell r="C59">
            <v>42230</v>
          </cell>
          <cell r="D59">
            <v>2015</v>
          </cell>
          <cell r="E59">
            <v>8</v>
          </cell>
          <cell r="F59" t="str">
            <v>SOCIEDADE ESP FRATERNIDADE</v>
          </cell>
          <cell r="G59" t="str">
            <v>30.597.876/0001-28</v>
          </cell>
          <cell r="H59">
            <v>937065</v>
          </cell>
          <cell r="I59" t="str">
            <v>EST JEAN V MOULIAC Nº 1601 B</v>
          </cell>
          <cell r="J59" t="str">
            <v>24330-160</v>
          </cell>
          <cell r="K59" t="str">
            <v>NITERÓI</v>
          </cell>
          <cell r="L59" t="str">
            <v>CENTRO</v>
          </cell>
          <cell r="M59" t="str">
            <v>(21) 2609-9930</v>
          </cell>
          <cell r="N59" t="str">
            <v>carlospereira80@gmail.com</v>
          </cell>
          <cell r="O59" t="str">
            <v>SOLAR</v>
          </cell>
          <cell r="P59">
            <v>22</v>
          </cell>
          <cell r="Q59" t="str">
            <v>TRIFASICA</v>
          </cell>
          <cell r="R59" t="str">
            <v>COMERCIAL</v>
          </cell>
          <cell r="S59">
            <v>0</v>
          </cell>
        </row>
        <row r="60">
          <cell r="B60" t="str">
            <v>A015287428</v>
          </cell>
          <cell r="C60">
            <v>42230</v>
          </cell>
          <cell r="D60">
            <v>2015</v>
          </cell>
          <cell r="E60">
            <v>8</v>
          </cell>
          <cell r="F60" t="str">
            <v>LEONARDO CUNHA OBERLAENDER</v>
          </cell>
          <cell r="G60" t="str">
            <v>366.478.457-04</v>
          </cell>
          <cell r="H60">
            <v>1362484</v>
          </cell>
          <cell r="I60" t="str">
            <v>RUA ARAGUAIA Nº 114</v>
          </cell>
          <cell r="J60">
            <v>24360140</v>
          </cell>
          <cell r="K60" t="str">
            <v>NITERÓI</v>
          </cell>
          <cell r="L60" t="str">
            <v>CENTRO</v>
          </cell>
          <cell r="M60" t="str">
            <v>(21) 98718-0309</v>
          </cell>
          <cell r="N60" t="str">
            <v>leonardo.oberlaender@gmail.com</v>
          </cell>
          <cell r="O60" t="str">
            <v>SOLAR</v>
          </cell>
          <cell r="P60">
            <v>2.5</v>
          </cell>
          <cell r="Q60" t="str">
            <v>TRIFASICA</v>
          </cell>
          <cell r="R60" t="str">
            <v>RESIDENCIAL</v>
          </cell>
          <cell r="S60" t="str">
            <v>RESIDENCIAL</v>
          </cell>
        </row>
        <row r="61">
          <cell r="B61" t="str">
            <v>A015292205</v>
          </cell>
          <cell r="C61">
            <v>42233</v>
          </cell>
          <cell r="D61">
            <v>2015</v>
          </cell>
          <cell r="E61">
            <v>8</v>
          </cell>
          <cell r="F61" t="str">
            <v>DANIEL CAMPOS FREIRE</v>
          </cell>
          <cell r="G61" t="str">
            <v>100.573.597-25</v>
          </cell>
          <cell r="H61">
            <v>5512805</v>
          </cell>
          <cell r="I61" t="str">
            <v>RUA PABLO PICASSO Nº 55 QD H 25</v>
          </cell>
          <cell r="J61" t="str">
            <v>28051-320</v>
          </cell>
          <cell r="K61" t="str">
            <v>CAMPOS</v>
          </cell>
          <cell r="L61" t="str">
            <v>CAMPOS</v>
          </cell>
          <cell r="M61" t="str">
            <v>(21) 99901-6633</v>
          </cell>
          <cell r="N61" t="str">
            <v>daniel_estudos@hotmail.com</v>
          </cell>
          <cell r="O61" t="str">
            <v>SOLAR</v>
          </cell>
          <cell r="P61">
            <v>9.9</v>
          </cell>
          <cell r="Q61" t="str">
            <v>TRIFASICA</v>
          </cell>
          <cell r="R61" t="str">
            <v>RESIDENCIAL</v>
          </cell>
          <cell r="S61" t="str">
            <v>RESIDENCIAL</v>
          </cell>
        </row>
        <row r="62">
          <cell r="B62" t="str">
            <v>A015294420</v>
          </cell>
          <cell r="C62">
            <v>42233</v>
          </cell>
          <cell r="D62">
            <v>2015</v>
          </cell>
          <cell r="E62">
            <v>8</v>
          </cell>
          <cell r="F62" t="str">
            <v>EDUARDO BRANT GABRY</v>
          </cell>
          <cell r="G62" t="str">
            <v>076.398.317-92</v>
          </cell>
          <cell r="H62">
            <v>5548986</v>
          </cell>
          <cell r="I62" t="str">
            <v>ROD BR 356 QD M LT 10</v>
          </cell>
          <cell r="J62" t="str">
            <v>28016-315</v>
          </cell>
          <cell r="K62" t="str">
            <v>CAMPOS</v>
          </cell>
          <cell r="L62" t="str">
            <v>CAMPOS</v>
          </cell>
          <cell r="M62" t="str">
            <v>(22) 99812-2318</v>
          </cell>
          <cell r="N62" t="str">
            <v>ebg.email@gmail.com</v>
          </cell>
          <cell r="O62" t="str">
            <v>SOLAR</v>
          </cell>
          <cell r="P62">
            <v>9.9</v>
          </cell>
          <cell r="Q62" t="str">
            <v>TRIFASICA</v>
          </cell>
          <cell r="R62" t="str">
            <v>RESIDENCIAL</v>
          </cell>
          <cell r="S62" t="str">
            <v>RESIDENCIAL</v>
          </cell>
        </row>
        <row r="63">
          <cell r="B63" t="str">
            <v>A015306044</v>
          </cell>
          <cell r="C63">
            <v>42234</v>
          </cell>
          <cell r="D63">
            <v>2015</v>
          </cell>
          <cell r="E63">
            <v>8</v>
          </cell>
          <cell r="F63" t="str">
            <v>ANDREA ALMEIDA DA COSTA RODRIGUES</v>
          </cell>
          <cell r="G63" t="str">
            <v>078.654.707-38</v>
          </cell>
          <cell r="H63">
            <v>5875560</v>
          </cell>
          <cell r="I63" t="str">
            <v>RUA Q LT 620 QD 29</v>
          </cell>
          <cell r="J63" t="str">
            <v>28970-000</v>
          </cell>
          <cell r="K63" t="str">
            <v>ARARUAMA</v>
          </cell>
          <cell r="L63" t="str">
            <v>LAGOS</v>
          </cell>
          <cell r="M63" t="str">
            <v>(21) 97401-0206</v>
          </cell>
          <cell r="N63" t="str">
            <v>leandrosaiao@hotmail.com</v>
          </cell>
          <cell r="O63" t="str">
            <v>SOLAR</v>
          </cell>
          <cell r="P63">
            <v>2.25</v>
          </cell>
          <cell r="Q63" t="str">
            <v>BIFÁSICA</v>
          </cell>
          <cell r="R63" t="str">
            <v>RESIDENCIAL</v>
          </cell>
          <cell r="S63" t="str">
            <v>RESIDENCIAL</v>
          </cell>
        </row>
        <row r="64">
          <cell r="B64" t="str">
            <v>A015306691</v>
          </cell>
          <cell r="C64">
            <v>42234</v>
          </cell>
          <cell r="D64">
            <v>2015</v>
          </cell>
          <cell r="E64">
            <v>8</v>
          </cell>
          <cell r="F64" t="str">
            <v>SERGIO ROBERTO DOS SANTOS</v>
          </cell>
          <cell r="G64" t="str">
            <v>616.782.877-68</v>
          </cell>
          <cell r="H64">
            <v>5393038</v>
          </cell>
          <cell r="I64" t="str">
            <v>RUA F Nº 90</v>
          </cell>
          <cell r="J64" t="str">
            <v>28890-000</v>
          </cell>
          <cell r="K64" t="str">
            <v>RIO DAS OSTRAS</v>
          </cell>
          <cell r="L64" t="str">
            <v>MACAE</v>
          </cell>
          <cell r="M64" t="str">
            <v>(22) 2771-3724</v>
          </cell>
          <cell r="N64" t="str">
            <v>diretoria@ouronegroturismo.com.br</v>
          </cell>
          <cell r="O64" t="str">
            <v>SOLAR</v>
          </cell>
          <cell r="P64">
            <v>3.85</v>
          </cell>
          <cell r="Q64" t="str">
            <v>TRIFASICA</v>
          </cell>
          <cell r="R64" t="str">
            <v>RESIDENCIAL</v>
          </cell>
          <cell r="S64" t="str">
            <v>RESIDENCIAL</v>
          </cell>
        </row>
        <row r="65">
          <cell r="B65" t="str">
            <v>A015317108</v>
          </cell>
          <cell r="C65">
            <v>42236</v>
          </cell>
          <cell r="D65">
            <v>2015</v>
          </cell>
          <cell r="E65">
            <v>8</v>
          </cell>
          <cell r="F65" t="str">
            <v>CONDOMINIO RESIDENCIAL BOSQUE DE ITAPEBA</v>
          </cell>
          <cell r="G65" t="str">
            <v>06.973.172/0001-28</v>
          </cell>
          <cell r="H65">
            <v>962618</v>
          </cell>
          <cell r="I65" t="str">
            <v>EST REAL DE MARICA Nº 299</v>
          </cell>
          <cell r="J65" t="str">
            <v>24900-000</v>
          </cell>
          <cell r="K65" t="str">
            <v>MARICÁ</v>
          </cell>
          <cell r="L65" t="str">
            <v>CENTRO</v>
          </cell>
          <cell r="M65" t="str">
            <v>(21) 2636-9000</v>
          </cell>
          <cell r="N65" t="str">
            <v>bosquedeitapeba@ig.com.br</v>
          </cell>
          <cell r="O65" t="str">
            <v>SOLAR</v>
          </cell>
          <cell r="P65">
            <v>4.8</v>
          </cell>
          <cell r="Q65" t="str">
            <v>TRIFASICA</v>
          </cell>
          <cell r="R65" t="str">
            <v>RESIDENCIAL</v>
          </cell>
          <cell r="S65" t="str">
            <v>RESIDENCIAL</v>
          </cell>
        </row>
        <row r="66">
          <cell r="B66" t="str">
            <v>A015323960</v>
          </cell>
          <cell r="C66">
            <v>42237</v>
          </cell>
          <cell r="D66">
            <v>2015</v>
          </cell>
          <cell r="E66">
            <v>8</v>
          </cell>
          <cell r="F66" t="str">
            <v>ALEDIO BRAZ GOMES</v>
          </cell>
          <cell r="G66" t="str">
            <v>366.839.577-20</v>
          </cell>
          <cell r="H66">
            <v>112005</v>
          </cell>
          <cell r="I66" t="str">
            <v>RUA FCO R BOEMINO LT 2 QD 12</v>
          </cell>
          <cell r="J66" t="str">
            <v>24742-190</v>
          </cell>
          <cell r="K66" t="str">
            <v>SÃO GONÇALO</v>
          </cell>
          <cell r="L66" t="str">
            <v>SÃO GONÇALO</v>
          </cell>
          <cell r="M66" t="str">
            <v>(21) 3606-2882</v>
          </cell>
          <cell r="N66" t="str">
            <v>aledio@anac.gov.br</v>
          </cell>
          <cell r="O66" t="str">
            <v>SOLAR</v>
          </cell>
          <cell r="P66">
            <v>3.85</v>
          </cell>
          <cell r="Q66" t="str">
            <v>BIFÁSICA</v>
          </cell>
          <cell r="R66" t="str">
            <v>RESIDENCIAL</v>
          </cell>
          <cell r="S66" t="str">
            <v>RESIDENCIAL</v>
          </cell>
        </row>
        <row r="67">
          <cell r="B67" t="str">
            <v>A015324687</v>
          </cell>
          <cell r="C67">
            <v>42237</v>
          </cell>
          <cell r="D67">
            <v>2015</v>
          </cell>
          <cell r="E67">
            <v>8</v>
          </cell>
          <cell r="F67" t="str">
            <v>MARIO JOSE TAVARES DE SOUZA</v>
          </cell>
          <cell r="G67" t="str">
            <v>312.458.977-72</v>
          </cell>
          <cell r="H67">
            <v>5204457</v>
          </cell>
          <cell r="I67" t="str">
            <v>AV AMARAL PEIXOTO Nº 246 FUNDOS</v>
          </cell>
          <cell r="J67" t="str">
            <v>23860-000</v>
          </cell>
          <cell r="K67" t="str">
            <v>MANGARATIBA</v>
          </cell>
          <cell r="L67" t="str">
            <v>SUL</v>
          </cell>
          <cell r="M67" t="str">
            <v>(21) 2680-7233</v>
          </cell>
          <cell r="N67" t="str">
            <v>msouza435@gmail.com</v>
          </cell>
          <cell r="O67" t="str">
            <v>SOLAR</v>
          </cell>
          <cell r="P67">
            <v>3</v>
          </cell>
          <cell r="Q67" t="str">
            <v>TRIFASICA</v>
          </cell>
          <cell r="R67" t="str">
            <v>RESIDENCIAL</v>
          </cell>
          <cell r="S67" t="str">
            <v>RESIDENCIAL</v>
          </cell>
        </row>
        <row r="68">
          <cell r="B68" t="str">
            <v>A015344869</v>
          </cell>
          <cell r="C68">
            <v>42241</v>
          </cell>
          <cell r="D68">
            <v>2015</v>
          </cell>
          <cell r="E68">
            <v>8</v>
          </cell>
          <cell r="F68" t="str">
            <v>PERSIANAS G DE M IND E COMERCIO LTDA</v>
          </cell>
          <cell r="G68" t="str">
            <v>05.891.713/0001-06</v>
          </cell>
          <cell r="H68">
            <v>2327251</v>
          </cell>
          <cell r="I68" t="str">
            <v>ROD AMARAL PEIXOTO KM 26 LT 03</v>
          </cell>
          <cell r="J68" t="str">
            <v>24900-000</v>
          </cell>
          <cell r="K68" t="str">
            <v>MARICÁ</v>
          </cell>
          <cell r="L68" t="str">
            <v>CENTRO</v>
          </cell>
          <cell r="M68" t="str">
            <v>(21) 2638-5220</v>
          </cell>
          <cell r="N68" t="str">
            <v>luciani@gabrielpersianas.com.br</v>
          </cell>
          <cell r="O68" t="str">
            <v>SOLAR</v>
          </cell>
          <cell r="P68">
            <v>52.8</v>
          </cell>
          <cell r="Q68" t="str">
            <v>TRIFASICA</v>
          </cell>
          <cell r="R68" t="str">
            <v>COMERCIAL</v>
          </cell>
          <cell r="S68">
            <v>0</v>
          </cell>
        </row>
        <row r="69">
          <cell r="B69" t="str">
            <v>A015353391</v>
          </cell>
          <cell r="C69">
            <v>42242</v>
          </cell>
          <cell r="D69">
            <v>2015</v>
          </cell>
          <cell r="E69">
            <v>8</v>
          </cell>
          <cell r="F69" t="str">
            <v>NEWTON CLEY COSTA DA SILVA</v>
          </cell>
          <cell r="G69" t="str">
            <v>087.409.407-05</v>
          </cell>
          <cell r="H69">
            <v>2264043</v>
          </cell>
          <cell r="I69" t="str">
            <v>RUA PEQUENO BATISTA Nº 11</v>
          </cell>
          <cell r="J69" t="str">
            <v>28950-000</v>
          </cell>
          <cell r="K69" t="str">
            <v>ARMAÇÃO DOS BÚZIOS</v>
          </cell>
          <cell r="L69" t="str">
            <v>LAGOS</v>
          </cell>
          <cell r="M69" t="str">
            <v>(22) 99982-9222</v>
          </cell>
          <cell r="N69" t="str">
            <v>nc.wy@hotmail.com</v>
          </cell>
          <cell r="O69" t="str">
            <v>SOLAR</v>
          </cell>
          <cell r="P69">
            <v>2</v>
          </cell>
          <cell r="Q69" t="str">
            <v>BIFÁSICA</v>
          </cell>
          <cell r="R69" t="str">
            <v>RURAL</v>
          </cell>
          <cell r="S69" t="str">
            <v>RURAL</v>
          </cell>
        </row>
        <row r="70">
          <cell r="B70" t="str">
            <v>A015350450</v>
          </cell>
          <cell r="C70">
            <v>42242</v>
          </cell>
          <cell r="D70">
            <v>2015</v>
          </cell>
          <cell r="E70">
            <v>8</v>
          </cell>
          <cell r="F70" t="str">
            <v>CARLOS JOSE GUIMARÃES COVA</v>
          </cell>
          <cell r="G70" t="str">
            <v>854.221.857-49</v>
          </cell>
          <cell r="H70">
            <v>5993814</v>
          </cell>
          <cell r="I70" t="str">
            <v>RUA MARIO J SANTANA</v>
          </cell>
          <cell r="J70" t="str">
            <v>24000-000</v>
          </cell>
          <cell r="K70" t="str">
            <v>NITERÓI</v>
          </cell>
          <cell r="L70" t="str">
            <v>CENTRO</v>
          </cell>
          <cell r="M70" t="str">
            <v>(21) 7845-5673</v>
          </cell>
          <cell r="N70" t="str">
            <v>professorcova@gmail.com</v>
          </cell>
          <cell r="O70" t="str">
            <v>SOLAR</v>
          </cell>
          <cell r="P70">
            <v>3.75</v>
          </cell>
          <cell r="Q70" t="str">
            <v>TRIFASICA</v>
          </cell>
          <cell r="R70" t="str">
            <v>RESIDENCIAL</v>
          </cell>
          <cell r="S70">
            <v>0</v>
          </cell>
        </row>
        <row r="71">
          <cell r="B71" t="str">
            <v>A015361171</v>
          </cell>
          <cell r="C71">
            <v>42243</v>
          </cell>
          <cell r="D71">
            <v>2015</v>
          </cell>
          <cell r="E71">
            <v>8</v>
          </cell>
          <cell r="F71" t="str">
            <v>ESPELHO DO MAR RESTAURANTE</v>
          </cell>
          <cell r="G71" t="str">
            <v>01.708.180/0001-23</v>
          </cell>
          <cell r="H71">
            <v>6020714</v>
          </cell>
          <cell r="I71" t="str">
            <v>RUA 37 LT 25 QD 296 C 1</v>
          </cell>
          <cell r="J71" t="str">
            <v>24900-000</v>
          </cell>
          <cell r="K71" t="str">
            <v>MARICÁ</v>
          </cell>
          <cell r="L71" t="str">
            <v>CENTRO</v>
          </cell>
          <cell r="M71" t="str">
            <v>(21) 99619-6380</v>
          </cell>
          <cell r="N71">
            <v>0</v>
          </cell>
          <cell r="O71" t="str">
            <v>SOLAR</v>
          </cell>
          <cell r="P71">
            <v>12</v>
          </cell>
          <cell r="Q71" t="str">
            <v>TRIFASICA</v>
          </cell>
          <cell r="R71" t="str">
            <v>COMERCIAL</v>
          </cell>
          <cell r="S71">
            <v>0</v>
          </cell>
        </row>
        <row r="72">
          <cell r="B72" t="str">
            <v>A015361269</v>
          </cell>
          <cell r="C72">
            <v>42243</v>
          </cell>
          <cell r="D72">
            <v>2015</v>
          </cell>
          <cell r="E72">
            <v>8</v>
          </cell>
          <cell r="F72" t="str">
            <v>R SERAFIN RESTAURANTE ME</v>
          </cell>
          <cell r="G72" t="str">
            <v>17.578.149/0001-55</v>
          </cell>
          <cell r="H72">
            <v>5979896</v>
          </cell>
          <cell r="I72" t="str">
            <v>ROD AMARAL PEIXOTO LJ 95625 LJ 2 KM 91,5</v>
          </cell>
          <cell r="J72" t="str">
            <v>28970-000</v>
          </cell>
          <cell r="K72" t="str">
            <v>ARARUAMA</v>
          </cell>
          <cell r="L72" t="str">
            <v>LAGOS</v>
          </cell>
          <cell r="M72" t="str">
            <v>(22) 2624-8906</v>
          </cell>
          <cell r="N72" t="str">
            <v>motajoelson@yahoo.com.br</v>
          </cell>
          <cell r="O72" t="str">
            <v>SOLAR</v>
          </cell>
          <cell r="P72">
            <v>14.4</v>
          </cell>
          <cell r="Q72" t="str">
            <v>TRIFASICA</v>
          </cell>
          <cell r="R72" t="str">
            <v>COMERCIAL</v>
          </cell>
          <cell r="S72" t="str">
            <v>COMERCIAL</v>
          </cell>
        </row>
        <row r="73">
          <cell r="B73" t="str">
            <v>A015366981</v>
          </cell>
          <cell r="C73">
            <v>42244</v>
          </cell>
          <cell r="D73">
            <v>2015</v>
          </cell>
          <cell r="E73">
            <v>8</v>
          </cell>
          <cell r="F73" t="str">
            <v>MONA KELLEN FREITAS BATISTA NUNES</v>
          </cell>
          <cell r="G73" t="str">
            <v>072.025.657-73</v>
          </cell>
          <cell r="H73">
            <v>3424901</v>
          </cell>
          <cell r="I73" t="str">
            <v>RUA AURELIO F GOMES Nº 259</v>
          </cell>
          <cell r="J73" t="str">
            <v>28000-000</v>
          </cell>
          <cell r="K73" t="str">
            <v>CAMPOS</v>
          </cell>
          <cell r="L73" t="str">
            <v>CAMPOS</v>
          </cell>
          <cell r="M73" t="str">
            <v>(22) 99951-6456</v>
          </cell>
          <cell r="N73" t="str">
            <v>amhsnunes@oi.com.br</v>
          </cell>
          <cell r="O73" t="str">
            <v>SOLAR</v>
          </cell>
          <cell r="P73">
            <v>7</v>
          </cell>
          <cell r="Q73" t="str">
            <v>TRIFASICA</v>
          </cell>
          <cell r="R73" t="str">
            <v>RESIDENCIAL</v>
          </cell>
          <cell r="S73" t="str">
            <v>RESIDENCIAL</v>
          </cell>
        </row>
        <row r="74">
          <cell r="B74" t="str">
            <v>A015389260</v>
          </cell>
          <cell r="C74">
            <v>42248</v>
          </cell>
          <cell r="D74">
            <v>2015</v>
          </cell>
          <cell r="E74">
            <v>9</v>
          </cell>
          <cell r="F74" t="str">
            <v>CARLOS ROBERTO ANSELME BOECHAT</v>
          </cell>
          <cell r="G74" t="str">
            <v>225.041.687-72</v>
          </cell>
          <cell r="H74">
            <v>2328716</v>
          </cell>
          <cell r="I74" t="str">
            <v>AV DR NILO PEÇANHA Nº 1 CS 61</v>
          </cell>
          <cell r="J74" t="str">
            <v>28030-035</v>
          </cell>
          <cell r="K74" t="str">
            <v>CAMPOS</v>
          </cell>
          <cell r="L74" t="str">
            <v>CAMPOS</v>
          </cell>
          <cell r="M74" t="str">
            <v>(22) 2738-4123</v>
          </cell>
          <cell r="N74" t="str">
            <v>craboechat@gmail.com</v>
          </cell>
          <cell r="O74" t="str">
            <v>SOLAR</v>
          </cell>
          <cell r="P74">
            <v>6.12</v>
          </cell>
          <cell r="Q74" t="str">
            <v>TRIFASICA</v>
          </cell>
          <cell r="R74" t="str">
            <v>RESIDENCIAL</v>
          </cell>
          <cell r="S74" t="str">
            <v>RESIDENCIAL</v>
          </cell>
        </row>
        <row r="75">
          <cell r="B75" t="str">
            <v>A015401980</v>
          </cell>
          <cell r="C75">
            <v>42250</v>
          </cell>
          <cell r="D75">
            <v>2015</v>
          </cell>
          <cell r="E75">
            <v>9</v>
          </cell>
          <cell r="F75" t="str">
            <v>CEJAN CENTRO EDUCACIONAL JARDIM</v>
          </cell>
          <cell r="G75" t="str">
            <v>02.968.975/0001-33</v>
          </cell>
          <cell r="H75">
            <v>6013140</v>
          </cell>
          <cell r="I75" t="str">
            <v>RUA PRINCESA ISABEL Nº 579</v>
          </cell>
          <cell r="J75" t="str">
            <v>28970-000</v>
          </cell>
          <cell r="K75" t="str">
            <v>ARARUAMA</v>
          </cell>
          <cell r="L75" t="str">
            <v>LAGOS</v>
          </cell>
          <cell r="M75" t="str">
            <v>(22) 2665-8181</v>
          </cell>
          <cell r="N75">
            <v>0</v>
          </cell>
          <cell r="O75" t="str">
            <v>SOLAR</v>
          </cell>
          <cell r="P75">
            <v>28.8</v>
          </cell>
          <cell r="Q75" t="str">
            <v>TRIFASICA</v>
          </cell>
          <cell r="R75" t="str">
            <v>COMERCIAL</v>
          </cell>
          <cell r="S75" t="str">
            <v>COMERCIAL</v>
          </cell>
        </row>
        <row r="76">
          <cell r="B76" t="str">
            <v>A015402075</v>
          </cell>
          <cell r="C76">
            <v>42250</v>
          </cell>
          <cell r="D76">
            <v>2015</v>
          </cell>
          <cell r="E76">
            <v>9</v>
          </cell>
          <cell r="F76" t="str">
            <v>CEJAN CENTRO EDUCACIONAL JARDIM</v>
          </cell>
          <cell r="G76" t="str">
            <v>02.968.975/0001-33</v>
          </cell>
          <cell r="H76">
            <v>3496151</v>
          </cell>
          <cell r="I76" t="str">
            <v>RUA PRINCESA ISABEL LT 07</v>
          </cell>
          <cell r="J76" t="str">
            <v>28970-000</v>
          </cell>
          <cell r="K76" t="str">
            <v>ARARUAMA</v>
          </cell>
          <cell r="L76" t="str">
            <v>LAGOS</v>
          </cell>
          <cell r="M76" t="str">
            <v>(22) 2665-8181</v>
          </cell>
          <cell r="N76">
            <v>0</v>
          </cell>
          <cell r="O76" t="str">
            <v>SOLAR</v>
          </cell>
          <cell r="P76">
            <v>14.4</v>
          </cell>
          <cell r="Q76" t="str">
            <v>TRIFASICA</v>
          </cell>
          <cell r="R76" t="str">
            <v>COMERCIAL</v>
          </cell>
          <cell r="S76" t="str">
            <v>COMERCIAL</v>
          </cell>
        </row>
        <row r="77">
          <cell r="B77" t="str">
            <v>A015422720</v>
          </cell>
          <cell r="C77">
            <v>42255</v>
          </cell>
          <cell r="D77">
            <v>2015</v>
          </cell>
          <cell r="E77">
            <v>9</v>
          </cell>
          <cell r="F77" t="str">
            <v>MARCOS ROSSI</v>
          </cell>
          <cell r="G77" t="str">
            <v>014.165.577-54</v>
          </cell>
          <cell r="H77">
            <v>5649892</v>
          </cell>
          <cell r="I77" t="str">
            <v>RUA MARIA JOAQUINA N 365</v>
          </cell>
          <cell r="J77" t="str">
            <v>28950-000</v>
          </cell>
          <cell r="K77" t="str">
            <v>ARMAÇÃO DOS BÚZIOS</v>
          </cell>
          <cell r="L77" t="str">
            <v>LAGOS</v>
          </cell>
          <cell r="M77" t="str">
            <v>(22) 98846-8789</v>
          </cell>
          <cell r="N77">
            <v>0</v>
          </cell>
          <cell r="O77" t="str">
            <v>SOLAR</v>
          </cell>
          <cell r="P77">
            <v>3</v>
          </cell>
          <cell r="Q77" t="str">
            <v>TRIFASICA</v>
          </cell>
          <cell r="R77" t="str">
            <v>RESIDENCIAL</v>
          </cell>
          <cell r="S77" t="str">
            <v>RESIDENCIAL</v>
          </cell>
        </row>
        <row r="78">
          <cell r="B78" t="str">
            <v>A015422745</v>
          </cell>
          <cell r="C78">
            <v>42255</v>
          </cell>
          <cell r="D78">
            <v>2015</v>
          </cell>
          <cell r="E78">
            <v>9</v>
          </cell>
          <cell r="F78" t="str">
            <v>CHURRASCARIA KILO GOURMET LTDA</v>
          </cell>
          <cell r="G78" t="str">
            <v>01.369.362/0001-03</v>
          </cell>
          <cell r="H78">
            <v>6066563</v>
          </cell>
          <cell r="I78" t="str">
            <v>ROD AMARAL PEIXOTO 89.615 KM 87</v>
          </cell>
          <cell r="J78" t="str">
            <v>28970-000</v>
          </cell>
          <cell r="K78" t="str">
            <v>ARARUAMA</v>
          </cell>
          <cell r="L78" t="str">
            <v>LAGOS</v>
          </cell>
          <cell r="M78" t="str">
            <v>(24) 2473-5151</v>
          </cell>
          <cell r="N78">
            <v>0</v>
          </cell>
          <cell r="O78" t="str">
            <v>SOLAR</v>
          </cell>
          <cell r="P78">
            <v>43.2</v>
          </cell>
          <cell r="Q78" t="str">
            <v>TRIFASICA</v>
          </cell>
          <cell r="R78" t="str">
            <v>COMERCIAL</v>
          </cell>
          <cell r="S78" t="str">
            <v>COMERCIAL</v>
          </cell>
        </row>
        <row r="79">
          <cell r="B79" t="str">
            <v>A015422875</v>
          </cell>
          <cell r="C79">
            <v>42255</v>
          </cell>
          <cell r="D79">
            <v>2015</v>
          </cell>
          <cell r="E79">
            <v>9</v>
          </cell>
          <cell r="F79" t="str">
            <v>PRODUCTS INTERNATIONAL SERVIÇOS</v>
          </cell>
          <cell r="G79" t="str">
            <v>05.372.747/0001-94</v>
          </cell>
          <cell r="H79">
            <v>3941234</v>
          </cell>
          <cell r="I79" t="str">
            <v>ROD 101 KM 268 LT 01 QD 03</v>
          </cell>
          <cell r="J79" t="str">
            <v>28800-000</v>
          </cell>
          <cell r="K79" t="str">
            <v>RIO BONITO</v>
          </cell>
          <cell r="L79" t="str">
            <v>SÃO GONÇALO</v>
          </cell>
          <cell r="M79" t="str">
            <v>(21) 3634-4653</v>
          </cell>
          <cell r="N79" t="str">
            <v>luma@productsinternational.com.br</v>
          </cell>
          <cell r="O79" t="str">
            <v>SOLAR</v>
          </cell>
          <cell r="P79">
            <v>15</v>
          </cell>
          <cell r="Q79" t="str">
            <v>TRIFASICA</v>
          </cell>
          <cell r="R79" t="str">
            <v>COMERCIAL</v>
          </cell>
          <cell r="S79" t="str">
            <v>INDUSTRIAL</v>
          </cell>
        </row>
        <row r="80">
          <cell r="B80" t="str">
            <v>A015422960</v>
          </cell>
          <cell r="C80">
            <v>42255</v>
          </cell>
          <cell r="D80">
            <v>2015</v>
          </cell>
          <cell r="E80">
            <v>9</v>
          </cell>
          <cell r="F80" t="str">
            <v>OSMAR RIBEIRO DOS S JUNIOR</v>
          </cell>
          <cell r="G80" t="str">
            <v>768.101.787-91</v>
          </cell>
          <cell r="H80">
            <v>427425</v>
          </cell>
          <cell r="I80" t="str">
            <v>RUA OCARIO DA S BASTOS Nº 51</v>
          </cell>
          <cell r="J80" t="str">
            <v>28460-000</v>
          </cell>
          <cell r="K80" t="str">
            <v>MIRACEMA</v>
          </cell>
          <cell r="L80" t="str">
            <v>MACAE</v>
          </cell>
          <cell r="M80" t="str">
            <v>(22) 3852-0292</v>
          </cell>
          <cell r="N80" t="str">
            <v>ribeironoroeste@gmail.com</v>
          </cell>
          <cell r="O80" t="str">
            <v>SOLAR</v>
          </cell>
          <cell r="P80">
            <v>5</v>
          </cell>
          <cell r="Q80" t="str">
            <v>TRIFASICA</v>
          </cell>
          <cell r="R80" t="str">
            <v>RESIDENCIAL</v>
          </cell>
          <cell r="S80" t="str">
            <v>RESIDENCIAL</v>
          </cell>
        </row>
        <row r="81">
          <cell r="B81" t="str">
            <v>A015423052</v>
          </cell>
          <cell r="C81">
            <v>42255</v>
          </cell>
          <cell r="D81">
            <v>2015</v>
          </cell>
          <cell r="E81">
            <v>9</v>
          </cell>
          <cell r="F81" t="str">
            <v>ALESSANDER LOPES PINTO</v>
          </cell>
          <cell r="G81" t="str">
            <v>028.539.867-99</v>
          </cell>
          <cell r="H81">
            <v>5869893</v>
          </cell>
          <cell r="I81" t="str">
            <v>COND PORTO GALO L 2/A GLEBA 1</v>
          </cell>
          <cell r="J81" t="str">
            <v>23900-000</v>
          </cell>
          <cell r="K81" t="str">
            <v>ANGRA DOS REIS</v>
          </cell>
          <cell r="L81" t="str">
            <v>SUL</v>
          </cell>
          <cell r="M81" t="str">
            <v>(21) 3625-5021</v>
          </cell>
          <cell r="N81" t="str">
            <v>alessander@lplaw.com.br</v>
          </cell>
          <cell r="O81" t="str">
            <v>SOLAR</v>
          </cell>
          <cell r="P81">
            <v>2.34</v>
          </cell>
          <cell r="Q81" t="str">
            <v>TRIFASICA</v>
          </cell>
          <cell r="R81" t="str">
            <v>RESIDENCIAL</v>
          </cell>
          <cell r="S81" t="str">
            <v>RESIDENCIAL</v>
          </cell>
        </row>
        <row r="82">
          <cell r="B82" t="str">
            <v>A015426689</v>
          </cell>
          <cell r="C82">
            <v>42255</v>
          </cell>
          <cell r="D82">
            <v>2015</v>
          </cell>
          <cell r="E82">
            <v>9</v>
          </cell>
          <cell r="F82" t="str">
            <v>CARLOS ALBERTO TEIXEIRA DE ALMEIDA</v>
          </cell>
          <cell r="G82" t="str">
            <v>920.038.425-00</v>
          </cell>
          <cell r="H82">
            <v>5612835</v>
          </cell>
          <cell r="I82" t="str">
            <v>RUA RICARDO MUYLAERTE SALGADO S/Nº</v>
          </cell>
          <cell r="J82" t="str">
            <v>27930-860</v>
          </cell>
          <cell r="K82" t="str">
            <v>MACAÉ</v>
          </cell>
          <cell r="L82" t="str">
            <v>MACAE</v>
          </cell>
          <cell r="M82" t="str">
            <v>(22)99215-9980</v>
          </cell>
          <cell r="N82" t="str">
            <v>calbert.rj@ig.com.br</v>
          </cell>
          <cell r="O82" t="str">
            <v>SOLAR</v>
          </cell>
          <cell r="P82">
            <v>3.6</v>
          </cell>
          <cell r="Q82" t="str">
            <v>TRIFASICA</v>
          </cell>
          <cell r="R82" t="str">
            <v>RESIDENCIAL</v>
          </cell>
          <cell r="S82" t="str">
            <v>RESIDENCIAL</v>
          </cell>
        </row>
        <row r="83">
          <cell r="B83" t="str">
            <v>A015440562</v>
          </cell>
          <cell r="C83">
            <v>42257</v>
          </cell>
          <cell r="D83">
            <v>2015</v>
          </cell>
          <cell r="E83">
            <v>9</v>
          </cell>
          <cell r="F83" t="str">
            <v>GUSTAVO MESSINGER</v>
          </cell>
          <cell r="G83" t="str">
            <v>721.340.380-04</v>
          </cell>
          <cell r="H83">
            <v>5540791</v>
          </cell>
          <cell r="I83" t="str">
            <v>AV ALBERTO LAMEGO Nº 555 CS 12 QD J</v>
          </cell>
          <cell r="J83" t="str">
            <v>28016-811</v>
          </cell>
          <cell r="K83" t="str">
            <v>CAMPOS</v>
          </cell>
          <cell r="L83" t="str">
            <v>CAMPOS</v>
          </cell>
          <cell r="M83" t="str">
            <v>(22) 99974-0300</v>
          </cell>
          <cell r="N83" t="str">
            <v>contato.gmessinger@gmail.com</v>
          </cell>
          <cell r="O83" t="str">
            <v>SOLAR</v>
          </cell>
          <cell r="P83">
            <v>5</v>
          </cell>
          <cell r="Q83" t="str">
            <v>TRIFASICA</v>
          </cell>
          <cell r="R83" t="str">
            <v>RESIDENCIAL</v>
          </cell>
          <cell r="S83" t="str">
            <v>RESIDENCIAL</v>
          </cell>
        </row>
        <row r="84">
          <cell r="B84" t="str">
            <v>A015829467</v>
          </cell>
          <cell r="C84">
            <v>42258</v>
          </cell>
          <cell r="D84">
            <v>2015</v>
          </cell>
          <cell r="E84">
            <v>9</v>
          </cell>
          <cell r="F84" t="str">
            <v>CONDOMINIO RESIDENCIAL BOSQUE DE ITAPEBA</v>
          </cell>
          <cell r="G84" t="str">
            <v>06.973.172/0001-28</v>
          </cell>
          <cell r="H84">
            <v>2550308</v>
          </cell>
          <cell r="I84" t="str">
            <v>ROD AMARAL PEIXOTO KM 23 RUA E Nº 400 C</v>
          </cell>
          <cell r="J84" t="str">
            <v>24900-000</v>
          </cell>
          <cell r="K84" t="str">
            <v>MARICÁ</v>
          </cell>
          <cell r="L84" t="str">
            <v>CENTRO</v>
          </cell>
          <cell r="M84" t="str">
            <v>(21) 2636-9000</v>
          </cell>
          <cell r="N84" t="str">
            <v>bosquedeitapeba@ig.com.br</v>
          </cell>
          <cell r="O84" t="str">
            <v>SOLAR</v>
          </cell>
          <cell r="P84">
            <v>7.2</v>
          </cell>
          <cell r="Q84" t="str">
            <v>TRIFASICA</v>
          </cell>
          <cell r="R84" t="str">
            <v>RESIDENCIAL</v>
          </cell>
          <cell r="S84">
            <v>0</v>
          </cell>
        </row>
        <row r="85">
          <cell r="B85" t="str">
            <v>A015448300</v>
          </cell>
          <cell r="C85">
            <v>42258</v>
          </cell>
          <cell r="D85">
            <v>2015</v>
          </cell>
          <cell r="E85">
            <v>9</v>
          </cell>
          <cell r="F85" t="str">
            <v>ANTONIO MERENDEIRO MAIA</v>
          </cell>
          <cell r="G85" t="str">
            <v>362.963.507-59</v>
          </cell>
          <cell r="H85">
            <v>180824</v>
          </cell>
          <cell r="I85" t="str">
            <v>ESTRADA IRIS KM 6</v>
          </cell>
          <cell r="J85" t="str">
            <v>25780-000</v>
          </cell>
          <cell r="K85" t="str">
            <v>S JOSE V R PRETO</v>
          </cell>
          <cell r="L85" t="str">
            <v>SERRANA</v>
          </cell>
          <cell r="M85" t="str">
            <v>(21) 2287-2021</v>
          </cell>
          <cell r="N85" t="str">
            <v>antonio.maia.prt@gmail.com</v>
          </cell>
          <cell r="O85" t="str">
            <v>SOLAR</v>
          </cell>
          <cell r="P85">
            <v>2.2000000000000002</v>
          </cell>
          <cell r="Q85" t="str">
            <v>TRIFASICA</v>
          </cell>
          <cell r="R85" t="str">
            <v>RURAL</v>
          </cell>
          <cell r="S85" t="str">
            <v>RURAL</v>
          </cell>
        </row>
        <row r="86">
          <cell r="B86" t="str">
            <v>A015457846</v>
          </cell>
          <cell r="C86">
            <v>42261</v>
          </cell>
          <cell r="D86">
            <v>2015</v>
          </cell>
          <cell r="E86">
            <v>9</v>
          </cell>
          <cell r="F86" t="str">
            <v>HOTEL IMBUI TERE LTDA ME</v>
          </cell>
          <cell r="G86" t="str">
            <v>05.415.683/0001-64</v>
          </cell>
          <cell r="H86">
            <v>3277964</v>
          </cell>
          <cell r="I86" t="str">
            <v>RUA FRANCISCO LISBOA Nº 666</v>
          </cell>
          <cell r="J86" t="str">
            <v>25950-000</v>
          </cell>
          <cell r="K86" t="str">
            <v>TERESOPOLIS</v>
          </cell>
          <cell r="L86" t="str">
            <v>SERRANA</v>
          </cell>
          <cell r="M86" t="str">
            <v>(21) 2741-3564</v>
          </cell>
          <cell r="N86" t="str">
            <v>qpclientes@gmail.com</v>
          </cell>
          <cell r="O86" t="str">
            <v>SOLAR</v>
          </cell>
          <cell r="P86">
            <v>7</v>
          </cell>
          <cell r="Q86" t="str">
            <v>TRIFASICA</v>
          </cell>
          <cell r="R86" t="str">
            <v>COMERCIAL</v>
          </cell>
          <cell r="S86" t="str">
            <v>COMERCIAL</v>
          </cell>
        </row>
        <row r="87">
          <cell r="B87" t="str">
            <v>A015465984</v>
          </cell>
          <cell r="C87">
            <v>42262</v>
          </cell>
          <cell r="D87">
            <v>2015</v>
          </cell>
          <cell r="E87">
            <v>9</v>
          </cell>
          <cell r="F87" t="str">
            <v>JOSE CARLOS O DE MORAES</v>
          </cell>
          <cell r="G87" t="str">
            <v>289.365.237-91</v>
          </cell>
          <cell r="H87">
            <v>284673</v>
          </cell>
          <cell r="I87" t="str">
            <v>RUA 1 LOTE 3 COND UBA FLORESTA</v>
          </cell>
          <cell r="J87" t="str">
            <v>24344-035</v>
          </cell>
          <cell r="K87" t="str">
            <v>NITERÓI</v>
          </cell>
          <cell r="L87" t="str">
            <v>CENTRO</v>
          </cell>
          <cell r="M87" t="str">
            <v>(21) 2609-5990</v>
          </cell>
          <cell r="N87" t="str">
            <v>j.com@terra.com.br</v>
          </cell>
          <cell r="O87" t="str">
            <v>SOLAR</v>
          </cell>
          <cell r="P87">
            <v>2.5</v>
          </cell>
          <cell r="Q87" t="str">
            <v>TRIFASICA</v>
          </cell>
          <cell r="R87" t="str">
            <v>RESIDENCIAL</v>
          </cell>
          <cell r="S87" t="str">
            <v>RESIDENCIAL</v>
          </cell>
        </row>
        <row r="88">
          <cell r="B88" t="str">
            <v>A015466027</v>
          </cell>
          <cell r="C88">
            <v>42262</v>
          </cell>
          <cell r="D88">
            <v>2015</v>
          </cell>
          <cell r="E88">
            <v>9</v>
          </cell>
          <cell r="F88" t="str">
            <v>RONALDO OLIVEIRA LOMELINO</v>
          </cell>
          <cell r="G88" t="str">
            <v>003.033.277-07</v>
          </cell>
          <cell r="H88">
            <v>3033910</v>
          </cell>
          <cell r="I88" t="str">
            <v>RUA MEM DE SÁ Nº 117 APTO 1502 BL 1</v>
          </cell>
          <cell r="J88" t="str">
            <v>24220-260</v>
          </cell>
          <cell r="K88" t="str">
            <v>NITERÓI</v>
          </cell>
          <cell r="L88" t="str">
            <v>CENTRO</v>
          </cell>
          <cell r="M88" t="str">
            <v>(21) 2717-8878</v>
          </cell>
          <cell r="N88" t="str">
            <v>rlomelino@yahoo.com.br</v>
          </cell>
          <cell r="O88" t="str">
            <v>SOLAR</v>
          </cell>
          <cell r="P88">
            <v>2</v>
          </cell>
          <cell r="Q88" t="str">
            <v>TRIFASICA</v>
          </cell>
          <cell r="R88" t="str">
            <v>RESIDENCIAL</v>
          </cell>
          <cell r="S88" t="str">
            <v>RESIDENCIAL</v>
          </cell>
        </row>
        <row r="89">
          <cell r="B89" t="str">
            <v>A015481202</v>
          </cell>
          <cell r="C89">
            <v>42264</v>
          </cell>
          <cell r="D89">
            <v>2015</v>
          </cell>
          <cell r="E89">
            <v>9</v>
          </cell>
          <cell r="F89" t="str">
            <v>LUCIANO BARRETO DE SOUZA</v>
          </cell>
          <cell r="G89" t="str">
            <v>017.711.617-01</v>
          </cell>
          <cell r="H89">
            <v>6016007</v>
          </cell>
          <cell r="I89" t="str">
            <v>RUA ACRE Nº 92</v>
          </cell>
          <cell r="J89" t="str">
            <v>28890-060</v>
          </cell>
          <cell r="K89" t="str">
            <v>RIO DAS OSTRAS</v>
          </cell>
          <cell r="L89" t="str">
            <v>MACAE</v>
          </cell>
          <cell r="M89" t="str">
            <v>(22) 99939-6027</v>
          </cell>
          <cell r="N89" t="str">
            <v>lucianosouza@veloxmail.com.br</v>
          </cell>
          <cell r="O89" t="str">
            <v>SOLAR</v>
          </cell>
          <cell r="P89">
            <v>3.78</v>
          </cell>
          <cell r="Q89" t="str">
            <v>TRIFASICA</v>
          </cell>
          <cell r="R89" t="str">
            <v>RESIDENCIAL</v>
          </cell>
          <cell r="S89" t="str">
            <v>RESIDENCIAL</v>
          </cell>
        </row>
        <row r="90">
          <cell r="B90" t="str">
            <v>A015541898</v>
          </cell>
          <cell r="C90">
            <v>42275</v>
          </cell>
          <cell r="D90">
            <v>2015</v>
          </cell>
          <cell r="E90">
            <v>9</v>
          </cell>
          <cell r="F90" t="str">
            <v>OTIMA PARADA DERIVADOS DE PETROLEO</v>
          </cell>
          <cell r="G90" t="str">
            <v>06.943.699/0001-00</v>
          </cell>
          <cell r="H90">
            <v>2766733</v>
          </cell>
          <cell r="I90" t="str">
            <v>ROD 101 LT 04</v>
          </cell>
          <cell r="J90" t="str">
            <v>24804-292</v>
          </cell>
          <cell r="K90" t="str">
            <v>ITABORAÍ</v>
          </cell>
          <cell r="L90" t="str">
            <v>SÃO GONÇALO</v>
          </cell>
          <cell r="M90" t="str">
            <v>(21) 3637-0525</v>
          </cell>
          <cell r="N90" t="str">
            <v>lilian.contasapagar@yahoo.com.br</v>
          </cell>
          <cell r="O90" t="str">
            <v>SOLAR</v>
          </cell>
          <cell r="P90">
            <v>57.6</v>
          </cell>
          <cell r="Q90" t="str">
            <v>TRIFASICA</v>
          </cell>
          <cell r="R90" t="str">
            <v>COMERCIAL</v>
          </cell>
          <cell r="S90" t="str">
            <v>COMERCIAL</v>
          </cell>
        </row>
        <row r="91">
          <cell r="B91" t="str">
            <v>A015546054</v>
          </cell>
          <cell r="C91">
            <v>42275</v>
          </cell>
          <cell r="D91">
            <v>2015</v>
          </cell>
          <cell r="E91">
            <v>9</v>
          </cell>
          <cell r="F91" t="str">
            <v>IRIS MEDEIROS DE ARAUJO</v>
          </cell>
          <cell r="G91" t="str">
            <v>393.918.097-15</v>
          </cell>
          <cell r="H91">
            <v>3485485</v>
          </cell>
          <cell r="I91" t="str">
            <v>EST B COUTINHO Nº 2252 CX 1</v>
          </cell>
          <cell r="J91" t="str">
            <v>25600-000</v>
          </cell>
          <cell r="K91" t="str">
            <v>PETROPOLIS</v>
          </cell>
          <cell r="L91" t="str">
            <v>SERRANA</v>
          </cell>
          <cell r="M91" t="str">
            <v>(24) 2225-0579</v>
          </cell>
          <cell r="N91" t="str">
            <v>sirimaraujo@gmail.com</v>
          </cell>
          <cell r="O91" t="str">
            <v>SOLAR</v>
          </cell>
          <cell r="P91">
            <v>2</v>
          </cell>
          <cell r="Q91" t="str">
            <v>TRIFASICA</v>
          </cell>
          <cell r="R91" t="str">
            <v>RESIDENCIAL</v>
          </cell>
          <cell r="S91" t="str">
            <v>RESIDENCIAL</v>
          </cell>
        </row>
        <row r="92">
          <cell r="B92" t="str">
            <v>A015576294</v>
          </cell>
          <cell r="C92">
            <v>42279</v>
          </cell>
          <cell r="D92">
            <v>2015</v>
          </cell>
          <cell r="E92">
            <v>10</v>
          </cell>
          <cell r="F92" t="str">
            <v>SIRLENE TETZNER</v>
          </cell>
          <cell r="G92" t="str">
            <v>072.083.037-03</v>
          </cell>
          <cell r="H92">
            <v>5490097</v>
          </cell>
          <cell r="I92" t="str">
            <v>RUA PIO NASCIMENTO SOARES 106</v>
          </cell>
          <cell r="J92" t="str">
            <v>28300-000</v>
          </cell>
          <cell r="K92" t="str">
            <v>ITAPERUNA</v>
          </cell>
          <cell r="L92" t="str">
            <v>CAMPOS</v>
          </cell>
          <cell r="M92" t="str">
            <v>(22) 3822-2146</v>
          </cell>
          <cell r="N92">
            <v>0</v>
          </cell>
          <cell r="O92" t="str">
            <v>SOLAR</v>
          </cell>
          <cell r="P92">
            <v>3.6</v>
          </cell>
          <cell r="Q92" t="str">
            <v>BIFÁSICA</v>
          </cell>
          <cell r="R92" t="str">
            <v>RESIDENCIAL</v>
          </cell>
          <cell r="S92" t="str">
            <v>RESIDENCIAL</v>
          </cell>
        </row>
        <row r="93">
          <cell r="B93" t="str">
            <v>A015577505</v>
          </cell>
          <cell r="C93">
            <v>42279</v>
          </cell>
          <cell r="D93">
            <v>2015</v>
          </cell>
          <cell r="E93">
            <v>10</v>
          </cell>
          <cell r="F93" t="str">
            <v>LUIZ HENRIQUE DE FIGUEIREDO CARDOSO</v>
          </cell>
          <cell r="G93" t="str">
            <v>971.940.007-25</v>
          </cell>
          <cell r="H93">
            <v>5949668</v>
          </cell>
          <cell r="I93" t="str">
            <v>TRAV MARIO FISCHER Nº 9 APTO 302</v>
          </cell>
          <cell r="J93" t="str">
            <v>28900-000</v>
          </cell>
          <cell r="K93" t="str">
            <v>CABO FRIO</v>
          </cell>
          <cell r="L93" t="str">
            <v>LAGOS</v>
          </cell>
          <cell r="M93" t="str">
            <v>(22) 2644-0052</v>
          </cell>
          <cell r="N93" t="str">
            <v>luizhenriquecardoso@uol.com.br</v>
          </cell>
          <cell r="O93" t="str">
            <v>SOLAR</v>
          </cell>
          <cell r="P93">
            <v>3</v>
          </cell>
          <cell r="Q93" t="str">
            <v>TRIFASICA</v>
          </cell>
          <cell r="R93" t="str">
            <v>RESIDENCIAL</v>
          </cell>
          <cell r="S93" t="str">
            <v>RESIDENCIAL</v>
          </cell>
        </row>
        <row r="94">
          <cell r="B94" t="str">
            <v>A015576366</v>
          </cell>
          <cell r="C94">
            <v>42279</v>
          </cell>
          <cell r="D94">
            <v>2015</v>
          </cell>
          <cell r="E94">
            <v>10</v>
          </cell>
          <cell r="F94" t="str">
            <v>ANE ESPOSTI RANGEL BASTOS</v>
          </cell>
          <cell r="G94" t="str">
            <v>041.953.637-05</v>
          </cell>
          <cell r="H94">
            <v>5167629</v>
          </cell>
          <cell r="I94" t="str">
            <v>AV PORTO ALEGRE Nº 299/701</v>
          </cell>
          <cell r="J94" t="str">
            <v>28300-000</v>
          </cell>
          <cell r="K94" t="str">
            <v>ITAPERUNA</v>
          </cell>
          <cell r="L94" t="str">
            <v>CAMPOS</v>
          </cell>
          <cell r="M94" t="str">
            <v>(22) 3824-5993</v>
          </cell>
          <cell r="N94">
            <v>0</v>
          </cell>
          <cell r="O94" t="str">
            <v>SOLAR</v>
          </cell>
          <cell r="P94">
            <v>5.52</v>
          </cell>
          <cell r="Q94" t="str">
            <v>TRIFASICA</v>
          </cell>
          <cell r="R94" t="str">
            <v>RESIDENCIAL</v>
          </cell>
          <cell r="S94" t="str">
            <v>RESIDENCIAL</v>
          </cell>
        </row>
        <row r="95">
          <cell r="B95" t="str">
            <v>A015603014</v>
          </cell>
          <cell r="C95">
            <v>42284</v>
          </cell>
          <cell r="D95">
            <v>2015</v>
          </cell>
          <cell r="E95">
            <v>10</v>
          </cell>
          <cell r="F95" t="str">
            <v>LUIZ FERNANDO FREITAS FERNANDES</v>
          </cell>
          <cell r="G95" t="str">
            <v>943.247.517-49</v>
          </cell>
          <cell r="H95">
            <v>6084036</v>
          </cell>
          <cell r="I95" t="str">
            <v>RUA GAL ANDRADE NEVES Nº 289</v>
          </cell>
          <cell r="J95" t="str">
            <v>24000-000</v>
          </cell>
          <cell r="K95" t="str">
            <v>NITERÓI</v>
          </cell>
          <cell r="L95" t="str">
            <v>CENTRO</v>
          </cell>
          <cell r="M95" t="str">
            <v>(21) 2629-7755</v>
          </cell>
          <cell r="N95" t="str">
            <v>palooza@ig.com.br</v>
          </cell>
          <cell r="O95" t="str">
            <v>SOLAR</v>
          </cell>
          <cell r="P95">
            <v>2.08</v>
          </cell>
          <cell r="Q95" t="str">
            <v>BIFÁSICA</v>
          </cell>
          <cell r="R95" t="str">
            <v>RESIDENCIAL</v>
          </cell>
          <cell r="S95" t="str">
            <v>RESIDENCIAL</v>
          </cell>
        </row>
        <row r="96">
          <cell r="B96" t="str">
            <v>A015613253</v>
          </cell>
          <cell r="C96">
            <v>42285</v>
          </cell>
          <cell r="D96">
            <v>2015</v>
          </cell>
          <cell r="E96">
            <v>10</v>
          </cell>
          <cell r="F96" t="str">
            <v>PAULO EDUARDO GOMES ANTUNES</v>
          </cell>
          <cell r="G96" t="str">
            <v>079.281.387-19</v>
          </cell>
          <cell r="H96">
            <v>6111419</v>
          </cell>
          <cell r="I96" t="str">
            <v>ROD AMARAL PEIXOTO KM 2,5 Nº 2502 C/4</v>
          </cell>
          <cell r="J96" t="str">
            <v>24140-005</v>
          </cell>
          <cell r="K96" t="str">
            <v>NITERÓI</v>
          </cell>
          <cell r="L96" t="str">
            <v>CENTRO</v>
          </cell>
          <cell r="M96" t="str">
            <v>(21) 3607-7880</v>
          </cell>
          <cell r="N96" t="str">
            <v>pauloegantunes@yahoo.com.br</v>
          </cell>
          <cell r="O96" t="str">
            <v>SOLAR</v>
          </cell>
          <cell r="P96">
            <v>2.04</v>
          </cell>
          <cell r="Q96" t="str">
            <v>BIFÁSICA</v>
          </cell>
          <cell r="R96" t="str">
            <v>RESIDENCIAL</v>
          </cell>
          <cell r="S96" t="str">
            <v>RESIDENCIAL</v>
          </cell>
        </row>
        <row r="97">
          <cell r="B97" t="str">
            <v>A015623708</v>
          </cell>
          <cell r="C97">
            <v>42286</v>
          </cell>
          <cell r="D97">
            <v>2015</v>
          </cell>
          <cell r="E97">
            <v>10</v>
          </cell>
          <cell r="F97" t="str">
            <v>MARIA AUGUSTA SIMAS VIEIRA</v>
          </cell>
          <cell r="G97" t="str">
            <v>677.102.477-68</v>
          </cell>
          <cell r="H97">
            <v>5871048</v>
          </cell>
          <cell r="I97" t="str">
            <v>RUA MOREIRA CESAR Nº 168 APTO 1301</v>
          </cell>
          <cell r="J97" t="str">
            <v>24230-062</v>
          </cell>
          <cell r="K97" t="str">
            <v>NITERÓI</v>
          </cell>
          <cell r="L97" t="str">
            <v>CENTRO</v>
          </cell>
          <cell r="M97" t="str">
            <v>(21) 3602-1834</v>
          </cell>
          <cell r="N97" t="str">
            <v>augusta.simas@gmail.com</v>
          </cell>
          <cell r="O97" t="str">
            <v>SOLAR</v>
          </cell>
          <cell r="P97">
            <v>5.2</v>
          </cell>
          <cell r="Q97" t="str">
            <v>TRIFASICA</v>
          </cell>
          <cell r="R97" t="str">
            <v>RESIDENCIAL</v>
          </cell>
          <cell r="S97" t="str">
            <v>RESIDENCIAL</v>
          </cell>
        </row>
        <row r="98">
          <cell r="B98" t="str">
            <v>A015667479</v>
          </cell>
          <cell r="C98">
            <v>42296</v>
          </cell>
          <cell r="D98">
            <v>2015</v>
          </cell>
          <cell r="E98">
            <v>10</v>
          </cell>
          <cell r="F98" t="str">
            <v>CYNTHIA DE PAOLI BRANT SALDANHA</v>
          </cell>
          <cell r="G98" t="str">
            <v>528.489.737-49</v>
          </cell>
          <cell r="H98">
            <v>4766529</v>
          </cell>
          <cell r="I98" t="str">
            <v>ENSEADA DO GANCHO LT 7</v>
          </cell>
          <cell r="J98" t="str">
            <v>28950-000</v>
          </cell>
          <cell r="K98" t="str">
            <v>ARMAÇÃO DOS BÚZIOS</v>
          </cell>
          <cell r="L98" t="str">
            <v>LAGOS</v>
          </cell>
          <cell r="M98" t="str">
            <v>(22) 2623-5290</v>
          </cell>
          <cell r="N98" t="str">
            <v>mspaoli@gmail.com</v>
          </cell>
          <cell r="O98" t="str">
            <v>SOLAR</v>
          </cell>
          <cell r="P98">
            <v>8</v>
          </cell>
          <cell r="Q98" t="str">
            <v>TRIFASICA</v>
          </cell>
          <cell r="R98" t="str">
            <v>RESIDENCIAL</v>
          </cell>
          <cell r="S98" t="str">
            <v>RESIDENCIAL</v>
          </cell>
        </row>
        <row r="99">
          <cell r="B99" t="str">
            <v>A015667515</v>
          </cell>
          <cell r="C99">
            <v>42296</v>
          </cell>
          <cell r="D99">
            <v>2015</v>
          </cell>
          <cell r="E99">
            <v>10</v>
          </cell>
          <cell r="F99" t="str">
            <v>SERGIO AZEVEDO DE OLIVEIRA</v>
          </cell>
          <cell r="G99" t="str">
            <v>119.953.357-20</v>
          </cell>
          <cell r="H99">
            <v>6034031</v>
          </cell>
          <cell r="I99" t="str">
            <v>EST DO QUEBRA FRASCO Nº 1420 CASA 19</v>
          </cell>
          <cell r="J99" t="str">
            <v>25950-000</v>
          </cell>
          <cell r="K99" t="str">
            <v>TERESOPOLIS</v>
          </cell>
          <cell r="L99" t="str">
            <v>SERRANA</v>
          </cell>
          <cell r="M99" t="str">
            <v>(21) 2643-2869</v>
          </cell>
          <cell r="N99" t="str">
            <v>segioao@hotmail.com</v>
          </cell>
          <cell r="O99" t="str">
            <v>SOLAR</v>
          </cell>
          <cell r="P99">
            <v>4</v>
          </cell>
          <cell r="Q99" t="str">
            <v>TRIFASICA</v>
          </cell>
          <cell r="R99" t="str">
            <v>RESIDENCIAL</v>
          </cell>
          <cell r="S99" t="str">
            <v>RESIDENCIAL</v>
          </cell>
        </row>
        <row r="100">
          <cell r="B100" t="str">
            <v>A015674218</v>
          </cell>
          <cell r="C100">
            <v>42297</v>
          </cell>
          <cell r="D100">
            <v>2015</v>
          </cell>
          <cell r="E100">
            <v>10</v>
          </cell>
          <cell r="F100" t="str">
            <v>LEANDRO NOGUEIRA DE AZEVEDO</v>
          </cell>
          <cell r="G100" t="str">
            <v>082.731.807-35</v>
          </cell>
          <cell r="H100">
            <v>6092578</v>
          </cell>
          <cell r="I100" t="str">
            <v>RUA TABAJARAS Nº 36</v>
          </cell>
          <cell r="J100" t="str">
            <v>24360-220</v>
          </cell>
          <cell r="K100" t="str">
            <v>NITERÓI</v>
          </cell>
          <cell r="L100" t="str">
            <v>CENTRO</v>
          </cell>
          <cell r="M100" t="str">
            <v>(21) 2636-0837</v>
          </cell>
          <cell r="N100" t="str">
            <v>leandronazevedo@yahoo.com.br</v>
          </cell>
          <cell r="O100" t="str">
            <v>SOLAR</v>
          </cell>
          <cell r="P100">
            <v>3.5</v>
          </cell>
          <cell r="Q100" t="str">
            <v>TRIFASICA</v>
          </cell>
          <cell r="R100" t="str">
            <v>RESIDENCIAL</v>
          </cell>
          <cell r="S100" t="str">
            <v>RESIDENCIAL</v>
          </cell>
        </row>
        <row r="101">
          <cell r="B101" t="str">
            <v>A015674296</v>
          </cell>
          <cell r="C101">
            <v>42297</v>
          </cell>
          <cell r="D101">
            <v>2015</v>
          </cell>
          <cell r="E101">
            <v>10</v>
          </cell>
          <cell r="F101" t="str">
            <v>JOSE MARCOS DOMINGUES DE OLIVEIRA</v>
          </cell>
          <cell r="G101" t="str">
            <v>382.411.967-68</v>
          </cell>
          <cell r="H101">
            <v>219534</v>
          </cell>
          <cell r="I101" t="str">
            <v>ESTRADA DO SECRETARIO Nº 5005</v>
          </cell>
          <cell r="J101" t="str">
            <v>25600-000</v>
          </cell>
          <cell r="K101" t="str">
            <v>PETROPOLIS</v>
          </cell>
          <cell r="L101" t="str">
            <v>SERRANA</v>
          </cell>
          <cell r="M101" t="str">
            <v>(21) 98881-9070</v>
          </cell>
          <cell r="N101" t="str">
            <v>jm.domingues@globo.com</v>
          </cell>
          <cell r="O101" t="str">
            <v>SOLAR</v>
          </cell>
          <cell r="P101">
            <v>3</v>
          </cell>
          <cell r="Q101" t="str">
            <v>TRIFASICA</v>
          </cell>
          <cell r="R101" t="str">
            <v>RESIDENCIAL</v>
          </cell>
          <cell r="S101" t="str">
            <v>RESIDENCIAL</v>
          </cell>
        </row>
        <row r="102">
          <cell r="B102" t="str">
            <v>A017573893</v>
          </cell>
          <cell r="C102">
            <v>42298</v>
          </cell>
          <cell r="D102">
            <v>2015</v>
          </cell>
          <cell r="E102">
            <v>10</v>
          </cell>
          <cell r="F102" t="str">
            <v>ROSANA MARIA ANTONIOLLI DE SOUZA SCARINGI</v>
          </cell>
          <cell r="G102" t="str">
            <v>002.292.958-43</v>
          </cell>
          <cell r="H102">
            <v>5592398</v>
          </cell>
          <cell r="I102" t="str">
            <v>ALM RIO SENA LT 24 QD P1</v>
          </cell>
          <cell r="J102" t="str">
            <v>28898-464</v>
          </cell>
          <cell r="K102" t="str">
            <v>RIO DAS OSTRAS</v>
          </cell>
          <cell r="L102" t="str">
            <v>MACAE</v>
          </cell>
          <cell r="M102" t="str">
            <v>(22) 99836-5824</v>
          </cell>
          <cell r="N102" t="str">
            <v>zana_scaringi@hotmail.com</v>
          </cell>
          <cell r="O102" t="str">
            <v>SOLAR</v>
          </cell>
          <cell r="P102">
            <v>3.67</v>
          </cell>
          <cell r="Q102" t="str">
            <v>TRIFASICA</v>
          </cell>
          <cell r="R102" t="str">
            <v>RESIDENCIAL</v>
          </cell>
          <cell r="S102" t="str">
            <v>RESIDENCIAL</v>
          </cell>
        </row>
        <row r="103">
          <cell r="B103" t="str">
            <v>A015702002</v>
          </cell>
          <cell r="C103">
            <v>42300</v>
          </cell>
          <cell r="D103">
            <v>2015</v>
          </cell>
          <cell r="E103">
            <v>10</v>
          </cell>
          <cell r="F103" t="str">
            <v>ISMAEL PAES PONTES</v>
          </cell>
          <cell r="G103" t="str">
            <v>261.905.911-91</v>
          </cell>
          <cell r="H103">
            <v>5991735</v>
          </cell>
          <cell r="I103" t="str">
            <v>RUA ARGENTINA Nº 471</v>
          </cell>
          <cell r="J103" t="str">
            <v>25730-120</v>
          </cell>
          <cell r="K103" t="str">
            <v>PETROPOLIS</v>
          </cell>
          <cell r="L103" t="str">
            <v>SERRANA</v>
          </cell>
          <cell r="M103" t="str">
            <v>(24) 2242-1566</v>
          </cell>
          <cell r="N103" t="str">
            <v>ismaelpaes@hotmail.com</v>
          </cell>
          <cell r="O103" t="str">
            <v>SOLAR</v>
          </cell>
          <cell r="P103">
            <v>4.2</v>
          </cell>
          <cell r="Q103" t="str">
            <v>TRIFASICA</v>
          </cell>
          <cell r="R103" t="str">
            <v>RESIDENCIAL</v>
          </cell>
          <cell r="S103" t="str">
            <v>RESIDENCIAL</v>
          </cell>
        </row>
        <row r="104">
          <cell r="B104" t="str">
            <v>A015726171</v>
          </cell>
          <cell r="C104">
            <v>42304</v>
          </cell>
          <cell r="D104">
            <v>2015</v>
          </cell>
          <cell r="E104">
            <v>10</v>
          </cell>
          <cell r="F104" t="str">
            <v>HR FITNESS PACHECO LTDA</v>
          </cell>
          <cell r="G104" t="str">
            <v>20.681.077/0001-81</v>
          </cell>
          <cell r="H104">
            <v>6135379</v>
          </cell>
          <cell r="I104" t="str">
            <v>AV POVOAS Nº 93</v>
          </cell>
          <cell r="J104" t="str">
            <v>24736-810</v>
          </cell>
          <cell r="K104" t="str">
            <v>SÃO GONÇALO</v>
          </cell>
          <cell r="L104" t="str">
            <v>SÃO GONÇALO</v>
          </cell>
          <cell r="M104" t="str">
            <v>(21) 96430-0864</v>
          </cell>
          <cell r="N104" t="str">
            <v>feliperhfitness@yahoo.com.br</v>
          </cell>
          <cell r="O104" t="str">
            <v>SOLAR</v>
          </cell>
          <cell r="P104">
            <v>20</v>
          </cell>
          <cell r="Q104" t="str">
            <v>TRIFASICA</v>
          </cell>
          <cell r="R104" t="str">
            <v>COMERCIAL</v>
          </cell>
          <cell r="S104" t="str">
            <v>COMERCIAL</v>
          </cell>
        </row>
        <row r="105">
          <cell r="B105" t="str">
            <v>A015729746</v>
          </cell>
          <cell r="C105">
            <v>42305</v>
          </cell>
          <cell r="D105">
            <v>2015</v>
          </cell>
          <cell r="E105">
            <v>10</v>
          </cell>
          <cell r="F105" t="str">
            <v>LARRY DOUGLAS WHITE</v>
          </cell>
          <cell r="G105" t="str">
            <v>060.063.497-36</v>
          </cell>
          <cell r="H105">
            <v>4339749</v>
          </cell>
          <cell r="I105" t="str">
            <v>ROD BR 101 68 QD D RUA D</v>
          </cell>
          <cell r="J105" t="str">
            <v>23918-500</v>
          </cell>
          <cell r="K105" t="str">
            <v>ANGRA DOS REIS</v>
          </cell>
          <cell r="L105" t="str">
            <v>SUL</v>
          </cell>
          <cell r="M105" t="str">
            <v>(24) 98112-4932</v>
          </cell>
          <cell r="N105" t="str">
            <v>larrydwhite@live.com</v>
          </cell>
          <cell r="O105" t="str">
            <v>SOLAR</v>
          </cell>
          <cell r="P105">
            <v>2</v>
          </cell>
          <cell r="Q105" t="str">
            <v>TRIFASICA</v>
          </cell>
          <cell r="R105" t="str">
            <v>RESIDENCIAL</v>
          </cell>
          <cell r="S105" t="str">
            <v>RESIDENCIAL</v>
          </cell>
        </row>
        <row r="106">
          <cell r="B106" t="str">
            <v>A015731909</v>
          </cell>
          <cell r="C106">
            <v>42305</v>
          </cell>
          <cell r="D106">
            <v>2015</v>
          </cell>
          <cell r="E106">
            <v>10</v>
          </cell>
          <cell r="F106" t="str">
            <v>LOO YOUN HING</v>
          </cell>
          <cell r="G106" t="str">
            <v>453.116.687-68</v>
          </cell>
          <cell r="H106">
            <v>560012</v>
          </cell>
          <cell r="I106" t="str">
            <v>RUA UM Nº 36</v>
          </cell>
          <cell r="J106" t="str">
            <v>27522-140</v>
          </cell>
          <cell r="K106" t="str">
            <v>RESENDE</v>
          </cell>
          <cell r="L106" t="str">
            <v>SUL</v>
          </cell>
          <cell r="M106" t="str">
            <v>(24) 3355-4836</v>
          </cell>
          <cell r="N106" t="str">
            <v>loolonghin@gmail.com</v>
          </cell>
          <cell r="O106" t="str">
            <v>SOLAR</v>
          </cell>
          <cell r="P106">
            <v>5</v>
          </cell>
          <cell r="Q106" t="str">
            <v>TRIFASICA</v>
          </cell>
          <cell r="R106" t="str">
            <v>RESIDENCIAL</v>
          </cell>
          <cell r="S106" t="str">
            <v>RESIDENCIAL</v>
          </cell>
        </row>
        <row r="107">
          <cell r="B107" t="str">
            <v>A015729780</v>
          </cell>
          <cell r="C107">
            <v>42305</v>
          </cell>
          <cell r="D107">
            <v>2015</v>
          </cell>
          <cell r="E107">
            <v>10</v>
          </cell>
          <cell r="F107" t="str">
            <v>MARUCIA DE SOUZA DUARTE</v>
          </cell>
          <cell r="G107" t="str">
            <v>757.539.287-49</v>
          </cell>
          <cell r="H107">
            <v>626913</v>
          </cell>
          <cell r="I107" t="str">
            <v>SV ANTONIO F SOFIA Nº 554</v>
          </cell>
          <cell r="J107" t="str">
            <v>25675-015</v>
          </cell>
          <cell r="K107" t="str">
            <v>PETROPOLIS</v>
          </cell>
          <cell r="L107" t="str">
            <v>SERRANA</v>
          </cell>
          <cell r="M107" t="str">
            <v>(24) 2231-3058</v>
          </cell>
          <cell r="N107" t="str">
            <v>rodsivieri@globo.com</v>
          </cell>
          <cell r="O107" t="str">
            <v>SOLAR</v>
          </cell>
          <cell r="P107">
            <v>3</v>
          </cell>
          <cell r="Q107" t="str">
            <v>TRIFASICA</v>
          </cell>
          <cell r="R107" t="str">
            <v>RESIDENCIAL</v>
          </cell>
          <cell r="S107" t="str">
            <v>RESIDENCIAL</v>
          </cell>
        </row>
        <row r="108">
          <cell r="B108" t="str">
            <v>A015744877</v>
          </cell>
          <cell r="C108">
            <v>42306</v>
          </cell>
          <cell r="D108">
            <v>2015</v>
          </cell>
          <cell r="E108">
            <v>10</v>
          </cell>
          <cell r="F108" t="str">
            <v>WALLACE MENEGACI BARBOSA</v>
          </cell>
          <cell r="G108" t="str">
            <v>094.913.377-93</v>
          </cell>
          <cell r="H108">
            <v>5932154</v>
          </cell>
          <cell r="I108" t="str">
            <v>RUA DESEMBARGADOR LIMA CASTRO Nº 101 C/61</v>
          </cell>
          <cell r="J108" t="str">
            <v>24120-350</v>
          </cell>
          <cell r="K108" t="str">
            <v>NITERÓI</v>
          </cell>
          <cell r="L108" t="str">
            <v>CENTRO</v>
          </cell>
          <cell r="M108" t="str">
            <v>(21) 2627-1006</v>
          </cell>
          <cell r="N108" t="str">
            <v>wmenegaci@yahoo.com.br</v>
          </cell>
          <cell r="O108" t="str">
            <v>SOLAR</v>
          </cell>
          <cell r="P108">
            <v>2.75</v>
          </cell>
          <cell r="Q108" t="str">
            <v>TRIFASICA</v>
          </cell>
          <cell r="R108" t="str">
            <v>RESIDENCIAL</v>
          </cell>
          <cell r="S108" t="str">
            <v>RESIDENCIAL</v>
          </cell>
        </row>
        <row r="109">
          <cell r="B109" t="str">
            <v>A015745911</v>
          </cell>
          <cell r="C109">
            <v>42306</v>
          </cell>
          <cell r="D109">
            <v>2015</v>
          </cell>
          <cell r="E109">
            <v>10</v>
          </cell>
          <cell r="F109" t="str">
            <v>WILDO ROMÃO DA SILVA</v>
          </cell>
          <cell r="G109" t="str">
            <v>831.905.547-49</v>
          </cell>
          <cell r="H109">
            <v>3176754</v>
          </cell>
          <cell r="I109" t="str">
            <v>RUA TRES C/248</v>
          </cell>
          <cell r="J109" t="str">
            <v>28910-620</v>
          </cell>
          <cell r="K109" t="str">
            <v>CABO FRIO</v>
          </cell>
          <cell r="L109" t="str">
            <v>LAGOS</v>
          </cell>
          <cell r="M109" t="str">
            <v>(22) 2648-2516</v>
          </cell>
          <cell r="N109" t="str">
            <v>wildocarioca@gmail.com</v>
          </cell>
          <cell r="O109" t="str">
            <v>SOLAR</v>
          </cell>
          <cell r="P109">
            <v>5</v>
          </cell>
          <cell r="Q109" t="str">
            <v>BIFÁSICA</v>
          </cell>
          <cell r="R109" t="str">
            <v>RESIDENCIAL</v>
          </cell>
          <cell r="S109" t="str">
            <v>RESIDENCIAL</v>
          </cell>
        </row>
        <row r="110">
          <cell r="B110" t="str">
            <v>A015755952</v>
          </cell>
          <cell r="C110">
            <v>42307</v>
          </cell>
          <cell r="D110">
            <v>2015</v>
          </cell>
          <cell r="E110">
            <v>10</v>
          </cell>
          <cell r="F110" t="str">
            <v>ROBERTO MORAES MARIANO</v>
          </cell>
          <cell r="G110" t="str">
            <v>825.400.397-15</v>
          </cell>
          <cell r="H110">
            <v>5267816</v>
          </cell>
          <cell r="I110" t="str">
            <v>RUA BELMIRO REIS MARIANO Nº 8</v>
          </cell>
          <cell r="J110" t="str">
            <v>28990-000</v>
          </cell>
          <cell r="K110" t="str">
            <v>SAQUAREMA</v>
          </cell>
          <cell r="L110" t="str">
            <v>LAGOS</v>
          </cell>
          <cell r="M110" t="str">
            <v>(22) 7835-4498</v>
          </cell>
          <cell r="N110" t="str">
            <v>nonatelo@yahoo.com.br</v>
          </cell>
          <cell r="O110" t="str">
            <v>SOLAR</v>
          </cell>
          <cell r="P110">
            <v>4.5999999999999996</v>
          </cell>
          <cell r="Q110" t="str">
            <v>BIFÁSICA</v>
          </cell>
          <cell r="R110" t="str">
            <v>RESIDENCIAL</v>
          </cell>
          <cell r="S110" t="str">
            <v>RESIDENCIAL</v>
          </cell>
        </row>
        <row r="111">
          <cell r="B111" t="str">
            <v>A015851106</v>
          </cell>
          <cell r="C111">
            <v>42321</v>
          </cell>
          <cell r="D111">
            <v>2015</v>
          </cell>
          <cell r="E111">
            <v>11</v>
          </cell>
          <cell r="F111" t="str">
            <v>HR FITNESS PACHECO LTDA</v>
          </cell>
          <cell r="G111" t="str">
            <v>20.681.077/0001-81</v>
          </cell>
          <cell r="H111">
            <v>6156186</v>
          </cell>
          <cell r="I111" t="str">
            <v>RUA CARDEAL ARCO VERDE LT 14 A QD 19</v>
          </cell>
          <cell r="J111" t="str">
            <v>24736-810</v>
          </cell>
          <cell r="K111" t="str">
            <v>SÃO GONÇALO</v>
          </cell>
          <cell r="L111" t="str">
            <v>SÃO GONÇALO</v>
          </cell>
          <cell r="M111" t="str">
            <v>(21) 96428-7530</v>
          </cell>
          <cell r="N111" t="str">
            <v>feliperhfitness@yahoo.com.br</v>
          </cell>
          <cell r="O111" t="str">
            <v>SOLAR</v>
          </cell>
          <cell r="P111">
            <v>25</v>
          </cell>
          <cell r="Q111" t="str">
            <v>TRIFASICA</v>
          </cell>
          <cell r="R111" t="str">
            <v>COMERCIAL</v>
          </cell>
          <cell r="S111" t="str">
            <v>COMERCIAL</v>
          </cell>
        </row>
        <row r="112">
          <cell r="B112" t="str">
            <v>A015852250</v>
          </cell>
          <cell r="C112">
            <v>42321</v>
          </cell>
          <cell r="D112">
            <v>2015</v>
          </cell>
          <cell r="E112">
            <v>11</v>
          </cell>
          <cell r="F112" t="str">
            <v>JOSÉ RONALDO CARDOSO FERREIRA</v>
          </cell>
          <cell r="G112" t="str">
            <v>423.120.607-44</v>
          </cell>
          <cell r="H112">
            <v>5794050</v>
          </cell>
          <cell r="I112" t="str">
            <v>RUA TIRADENTES LT 5</v>
          </cell>
          <cell r="J112" t="str">
            <v>28970-000</v>
          </cell>
          <cell r="K112" t="str">
            <v>ARARUAMA</v>
          </cell>
          <cell r="L112" t="str">
            <v>LAGOS</v>
          </cell>
          <cell r="M112" t="str">
            <v>(22) 99215-1224</v>
          </cell>
          <cell r="N112">
            <v>0</v>
          </cell>
          <cell r="O112" t="str">
            <v>SOLAR</v>
          </cell>
          <cell r="P112">
            <v>2</v>
          </cell>
          <cell r="Q112" t="str">
            <v>BIFÁSICA</v>
          </cell>
          <cell r="R112" t="str">
            <v>RESIDENCIAL</v>
          </cell>
          <cell r="S112" t="str">
            <v>RESIDENCIAL</v>
          </cell>
        </row>
        <row r="113">
          <cell r="B113" t="str">
            <v>A015854130</v>
          </cell>
          <cell r="C113">
            <v>42321</v>
          </cell>
          <cell r="D113">
            <v>2015</v>
          </cell>
          <cell r="E113">
            <v>11</v>
          </cell>
          <cell r="F113" t="str">
            <v>VALMIR DE OLIVEIRA VENANCIO</v>
          </cell>
          <cell r="G113" t="str">
            <v>972.947.567-91</v>
          </cell>
          <cell r="H113">
            <v>6026076</v>
          </cell>
          <cell r="I113" t="str">
            <v>RUA PAU BRASIL QD 8 LT 10 A</v>
          </cell>
          <cell r="J113" t="str">
            <v>28950-000</v>
          </cell>
          <cell r="K113" t="str">
            <v>ARMAÇÃO DOS BÚZIOS</v>
          </cell>
          <cell r="L113" t="str">
            <v>LAGOS</v>
          </cell>
          <cell r="M113" t="str">
            <v>(21) 3975-8300</v>
          </cell>
          <cell r="N113">
            <v>0</v>
          </cell>
          <cell r="O113" t="str">
            <v>SOLAR</v>
          </cell>
          <cell r="P113">
            <v>8.125</v>
          </cell>
          <cell r="Q113" t="str">
            <v>TRIFASICA</v>
          </cell>
          <cell r="R113" t="str">
            <v>RESIDENCIAL</v>
          </cell>
          <cell r="S113" t="str">
            <v>RESIDENCIAL</v>
          </cell>
        </row>
        <row r="114">
          <cell r="B114" t="str">
            <v>A015854257</v>
          </cell>
          <cell r="C114">
            <v>42321</v>
          </cell>
          <cell r="D114">
            <v>2015</v>
          </cell>
          <cell r="E114">
            <v>11</v>
          </cell>
          <cell r="F114" t="str">
            <v>TANIA REGINA FERREIRA DE MEDEIROS</v>
          </cell>
          <cell r="G114" t="str">
            <v>385.195.507-20</v>
          </cell>
          <cell r="H114">
            <v>4261458</v>
          </cell>
          <cell r="I114" t="str">
            <v>EST IMPERIAL</v>
          </cell>
          <cell r="J114" t="str">
            <v>25940-000</v>
          </cell>
          <cell r="K114" t="str">
            <v>GUAPIMIRIM</v>
          </cell>
          <cell r="L114" t="str">
            <v>MAGÉ</v>
          </cell>
          <cell r="M114" t="str">
            <v>(21) 3393-8826</v>
          </cell>
          <cell r="N114">
            <v>0</v>
          </cell>
          <cell r="O114" t="str">
            <v>SOLAR</v>
          </cell>
          <cell r="P114">
            <v>9.3000000000000007</v>
          </cell>
          <cell r="Q114" t="str">
            <v>TRIFASICA</v>
          </cell>
          <cell r="R114" t="str">
            <v>RESIDENCIAL</v>
          </cell>
          <cell r="S114" t="str">
            <v>RESIDENCIAL</v>
          </cell>
        </row>
        <row r="115">
          <cell r="B115" t="str">
            <v>A015864932</v>
          </cell>
          <cell r="C115">
            <v>42324</v>
          </cell>
          <cell r="D115">
            <v>2015</v>
          </cell>
          <cell r="E115">
            <v>11</v>
          </cell>
          <cell r="F115" t="str">
            <v>LEONARDO JOSE CRESPI DE BRITO</v>
          </cell>
          <cell r="G115" t="str">
            <v>283.155.648-11</v>
          </cell>
          <cell r="H115">
            <v>5034665</v>
          </cell>
          <cell r="I115" t="str">
            <v>RUA CEL JOSE O DE CARVALHO Nº 741</v>
          </cell>
          <cell r="J115" t="str">
            <v>28540-000</v>
          </cell>
          <cell r="K115" t="str">
            <v>CORDEIRO</v>
          </cell>
          <cell r="L115" t="str">
            <v>MACAE</v>
          </cell>
          <cell r="M115" t="str">
            <v>(22) 2551-0033</v>
          </cell>
          <cell r="N115" t="str">
            <v>leonardobrito@crespiebrito.adv.br</v>
          </cell>
          <cell r="O115" t="str">
            <v>SOLAR</v>
          </cell>
          <cell r="P115">
            <v>2.27</v>
          </cell>
          <cell r="Q115" t="str">
            <v>BIFÁSICA</v>
          </cell>
          <cell r="R115" t="str">
            <v>RESIDENCIAL</v>
          </cell>
          <cell r="S115" t="str">
            <v>RESIDENCIAL</v>
          </cell>
        </row>
        <row r="116">
          <cell r="B116" t="str">
            <v>A015869733</v>
          </cell>
          <cell r="C116">
            <v>42324</v>
          </cell>
          <cell r="D116">
            <v>2015</v>
          </cell>
          <cell r="E116">
            <v>11</v>
          </cell>
          <cell r="F116" t="str">
            <v>SERGIO RICARDO LEONI FERNANDES</v>
          </cell>
          <cell r="G116" t="str">
            <v>002.573.317-60</v>
          </cell>
          <cell r="H116">
            <v>5730687</v>
          </cell>
          <cell r="I116" t="str">
            <v>LOTEAMENTO VILA DO PERO LT 4 QD 32</v>
          </cell>
          <cell r="J116" t="str">
            <v>28900-000</v>
          </cell>
          <cell r="K116" t="str">
            <v>CABO FRIO</v>
          </cell>
          <cell r="L116" t="str">
            <v>LAGOS</v>
          </cell>
          <cell r="M116" t="str">
            <v>(21) 2604-4134</v>
          </cell>
          <cell r="N116">
            <v>0</v>
          </cell>
          <cell r="O116" t="str">
            <v>SOLAR</v>
          </cell>
          <cell r="P116">
            <v>2.5499999999999998</v>
          </cell>
          <cell r="Q116" t="str">
            <v>TRIFASICA</v>
          </cell>
          <cell r="R116" t="str">
            <v>RESIDENCIAL</v>
          </cell>
          <cell r="S116" t="str">
            <v>RESIDENCIAL</v>
          </cell>
        </row>
        <row r="117">
          <cell r="B117" t="str">
            <v>A015872941</v>
          </cell>
          <cell r="C117">
            <v>42325</v>
          </cell>
          <cell r="D117">
            <v>2015</v>
          </cell>
          <cell r="E117">
            <v>11</v>
          </cell>
          <cell r="F117" t="str">
            <v>ELIZABETH DIAS BATISTA</v>
          </cell>
          <cell r="G117" t="str">
            <v>914.419.357-20</v>
          </cell>
          <cell r="H117">
            <v>3884063</v>
          </cell>
          <cell r="I117" t="str">
            <v>CONDOMINIO O D ZACARIAS QD 13 CS 09</v>
          </cell>
          <cell r="J117" t="str">
            <v>28940-000</v>
          </cell>
          <cell r="K117" t="str">
            <v>SÃO PEDRO DA ALDEIA</v>
          </cell>
          <cell r="L117" t="str">
            <v>LAGOS</v>
          </cell>
          <cell r="M117" t="str">
            <v>(22) 2643-4948</v>
          </cell>
          <cell r="N117">
            <v>0</v>
          </cell>
          <cell r="O117" t="str">
            <v>SOLAR</v>
          </cell>
          <cell r="P117">
            <v>1.78</v>
          </cell>
          <cell r="Q117" t="str">
            <v>TRIFASICA</v>
          </cell>
          <cell r="R117" t="str">
            <v>RESIDENCIAL</v>
          </cell>
          <cell r="S117" t="str">
            <v>RESIDENCIAL</v>
          </cell>
        </row>
        <row r="118">
          <cell r="B118" t="str">
            <v>A015880304</v>
          </cell>
          <cell r="C118">
            <v>42325</v>
          </cell>
          <cell r="D118">
            <v>2015</v>
          </cell>
          <cell r="E118">
            <v>11</v>
          </cell>
          <cell r="F118" t="str">
            <v>LEVI GOMES DOS SANTOS MARTINS</v>
          </cell>
          <cell r="G118" t="str">
            <v>051.878.478-99</v>
          </cell>
          <cell r="H118">
            <v>909177</v>
          </cell>
          <cell r="I118" t="str">
            <v>RUA ATENAS Nº 1490</v>
          </cell>
          <cell r="J118" t="str">
            <v>28915-120</v>
          </cell>
          <cell r="K118" t="str">
            <v>CABO FRIO</v>
          </cell>
          <cell r="L118" t="str">
            <v>LAGOS</v>
          </cell>
          <cell r="M118" t="str">
            <v>(22) 2643-5429</v>
          </cell>
          <cell r="N118" t="str">
            <v>skylev@hotmail.com</v>
          </cell>
          <cell r="O118" t="str">
            <v>SOLAR</v>
          </cell>
          <cell r="P118">
            <v>1.53</v>
          </cell>
          <cell r="Q118" t="str">
            <v>TRIFASICA</v>
          </cell>
          <cell r="R118" t="str">
            <v>RESIDENCIAL</v>
          </cell>
          <cell r="S118" t="str">
            <v>RESIDENCIAL</v>
          </cell>
        </row>
        <row r="119">
          <cell r="B119" t="str">
            <v>A015885326</v>
          </cell>
          <cell r="C119">
            <v>42326</v>
          </cell>
          <cell r="D119">
            <v>2015</v>
          </cell>
          <cell r="E119">
            <v>11</v>
          </cell>
          <cell r="F119" t="str">
            <v>PATRICK MULLER DA SILVA TEODORO</v>
          </cell>
          <cell r="G119" t="str">
            <v>072.576.487-27</v>
          </cell>
          <cell r="H119">
            <v>6141222</v>
          </cell>
          <cell r="I119" t="str">
            <v>AV ALBERTO LAMEGO Nº 555 LT 6 QD E</v>
          </cell>
          <cell r="J119" t="str">
            <v>28100-000</v>
          </cell>
          <cell r="K119" t="str">
            <v>CAMPOS</v>
          </cell>
          <cell r="L119" t="str">
            <v>CAMPOS</v>
          </cell>
          <cell r="M119" t="str">
            <v>(22) 99827-0100</v>
          </cell>
          <cell r="N119" t="str">
            <v>mullerpat@gmail.com</v>
          </cell>
          <cell r="O119" t="str">
            <v>SOLAR</v>
          </cell>
          <cell r="P119">
            <v>3.78</v>
          </cell>
          <cell r="Q119" t="str">
            <v>TRIFASICA</v>
          </cell>
          <cell r="R119" t="str">
            <v>RESIDENCIAL</v>
          </cell>
          <cell r="S119" t="str">
            <v>RESIDENCIAL</v>
          </cell>
        </row>
        <row r="120">
          <cell r="B120" t="str">
            <v>A015886425</v>
          </cell>
          <cell r="C120">
            <v>42326</v>
          </cell>
          <cell r="D120">
            <v>2015</v>
          </cell>
          <cell r="E120">
            <v>11</v>
          </cell>
          <cell r="F120" t="str">
            <v>ALEXANDRE PINTO LIMA</v>
          </cell>
          <cell r="G120" t="str">
            <v>899.895.467-20</v>
          </cell>
          <cell r="H120">
            <v>3774538</v>
          </cell>
          <cell r="I120" t="str">
            <v>RUA ROSALINA TERRA Nº 6</v>
          </cell>
          <cell r="J120" t="str">
            <v>28922-010</v>
          </cell>
          <cell r="K120" t="str">
            <v>CABO FRIO</v>
          </cell>
          <cell r="L120" t="str">
            <v>LAGOS</v>
          </cell>
          <cell r="M120" t="str">
            <v>(22) 2645-5806</v>
          </cell>
          <cell r="N120" t="str">
            <v>vortexx561@gmail.com</v>
          </cell>
          <cell r="O120" t="str">
            <v>SOLAR</v>
          </cell>
          <cell r="P120">
            <v>5</v>
          </cell>
          <cell r="Q120" t="str">
            <v>TRIFASICA</v>
          </cell>
          <cell r="R120" t="str">
            <v>RESIDENCIAL</v>
          </cell>
          <cell r="S120" t="str">
            <v>RESIDENCIAL</v>
          </cell>
        </row>
        <row r="121">
          <cell r="B121" t="str">
            <v>A015910026</v>
          </cell>
          <cell r="C121">
            <v>42331</v>
          </cell>
          <cell r="D121">
            <v>2015</v>
          </cell>
          <cell r="E121">
            <v>11</v>
          </cell>
          <cell r="F121" t="str">
            <v>MERCADO SÃO LUCAS DE PORTO DE ROÇA</v>
          </cell>
          <cell r="G121" t="str">
            <v>21.127.646/0001-04</v>
          </cell>
          <cell r="H121">
            <v>5867517</v>
          </cell>
          <cell r="I121" t="str">
            <v>AV SAQUAREMA Nº 4433</v>
          </cell>
          <cell r="J121" t="str">
            <v>28990-000</v>
          </cell>
          <cell r="K121" t="str">
            <v>SAQUAREMA</v>
          </cell>
          <cell r="L121" t="str">
            <v>LAGOS</v>
          </cell>
          <cell r="M121" t="str">
            <v>(22) 2653-5599</v>
          </cell>
          <cell r="N121">
            <v>0</v>
          </cell>
          <cell r="O121" t="str">
            <v>SOLAR</v>
          </cell>
          <cell r="P121">
            <v>28.8</v>
          </cell>
          <cell r="Q121" t="str">
            <v>TRIFASICA</v>
          </cell>
          <cell r="R121" t="str">
            <v>COMERCIAL</v>
          </cell>
          <cell r="S121" t="str">
            <v>COMERCIAL</v>
          </cell>
        </row>
        <row r="122">
          <cell r="B122" t="str">
            <v>A015910048</v>
          </cell>
          <cell r="C122">
            <v>42331</v>
          </cell>
          <cell r="D122">
            <v>2015</v>
          </cell>
          <cell r="E122">
            <v>11</v>
          </cell>
          <cell r="F122" t="str">
            <v>MERCADO SÃO LUCAS DE PORTO DE ROÇA</v>
          </cell>
          <cell r="G122" t="str">
            <v>21.127.646/0001-04</v>
          </cell>
          <cell r="H122">
            <v>5876355</v>
          </cell>
          <cell r="I122" t="str">
            <v>AV SAQUAREMA Nº 4463</v>
          </cell>
          <cell r="J122" t="str">
            <v>28990-000</v>
          </cell>
          <cell r="K122" t="str">
            <v>SAQUAREMA</v>
          </cell>
          <cell r="L122" t="str">
            <v>LAGOS</v>
          </cell>
          <cell r="M122" t="str">
            <v>(22) 2653-5599</v>
          </cell>
          <cell r="N122">
            <v>0</v>
          </cell>
          <cell r="O122" t="str">
            <v>SOLAR</v>
          </cell>
          <cell r="P122">
            <v>28.8</v>
          </cell>
          <cell r="Q122" t="str">
            <v>TRIFASICA</v>
          </cell>
          <cell r="R122" t="str">
            <v>COMERCIAL</v>
          </cell>
          <cell r="S122" t="str">
            <v>INDUSTRIAL</v>
          </cell>
        </row>
        <row r="123">
          <cell r="B123" t="str">
            <v>A015910079</v>
          </cell>
          <cell r="C123">
            <v>42331</v>
          </cell>
          <cell r="D123">
            <v>2015</v>
          </cell>
          <cell r="E123">
            <v>11</v>
          </cell>
          <cell r="F123" t="str">
            <v>REDE FÁCIL DE ACADEMIAS LTDA ME</v>
          </cell>
          <cell r="G123" t="str">
            <v>16.958.289/0001-96</v>
          </cell>
          <cell r="H123">
            <v>6138143</v>
          </cell>
          <cell r="I123" t="str">
            <v>ESTRADA DA CONCEIÇÃO Nº 2185</v>
          </cell>
          <cell r="J123" t="str">
            <v>24400-000</v>
          </cell>
          <cell r="K123" t="str">
            <v>SÃO GONÇALO</v>
          </cell>
          <cell r="L123" t="str">
            <v>SÃO GONÇALO</v>
          </cell>
          <cell r="M123" t="str">
            <v>(21) 2605-2091</v>
          </cell>
          <cell r="N123" t="str">
            <v>brunno@stronger.com.br</v>
          </cell>
          <cell r="O123" t="str">
            <v>SOLAR</v>
          </cell>
          <cell r="P123">
            <v>27.5</v>
          </cell>
          <cell r="Q123" t="str">
            <v>TRIFASICA</v>
          </cell>
          <cell r="R123" t="str">
            <v>COMERCIAL</v>
          </cell>
          <cell r="S123" t="str">
            <v>COMERCIAL</v>
          </cell>
        </row>
        <row r="124">
          <cell r="B124" t="str">
            <v>A015933546</v>
          </cell>
          <cell r="C124">
            <v>42333</v>
          </cell>
          <cell r="D124">
            <v>2015</v>
          </cell>
          <cell r="E124">
            <v>11</v>
          </cell>
          <cell r="F124" t="str">
            <v>MARCO AURELIO TASCA</v>
          </cell>
          <cell r="G124" t="str">
            <v>113.662.066-49</v>
          </cell>
          <cell r="H124">
            <v>1416568</v>
          </cell>
          <cell r="I124" t="str">
            <v>RUA E LTS 242 E 243</v>
          </cell>
          <cell r="J124" t="str">
            <v>25950-000</v>
          </cell>
          <cell r="K124" t="str">
            <v>TERESOPOLIS</v>
          </cell>
          <cell r="L124" t="str">
            <v>SERRANA</v>
          </cell>
          <cell r="M124" t="str">
            <v>(21) 2238-1605</v>
          </cell>
          <cell r="N124" t="str">
            <v>m.tasca@oi.com.br</v>
          </cell>
          <cell r="O124" t="str">
            <v>SOLAR</v>
          </cell>
          <cell r="P124">
            <v>4.2</v>
          </cell>
          <cell r="Q124" t="str">
            <v>TRIFASICA</v>
          </cell>
          <cell r="R124" t="str">
            <v>RESIDENCIAL</v>
          </cell>
          <cell r="S124" t="str">
            <v>RESIDENCIAL</v>
          </cell>
        </row>
        <row r="125">
          <cell r="B125" t="str">
            <v>A015929330</v>
          </cell>
          <cell r="C125">
            <v>42333</v>
          </cell>
          <cell r="D125">
            <v>2015</v>
          </cell>
          <cell r="E125">
            <v>11</v>
          </cell>
          <cell r="F125" t="str">
            <v>ACADEMIA SB FITNESS CLUB LTDA</v>
          </cell>
          <cell r="G125" t="str">
            <v>18.397.296/0001-91</v>
          </cell>
          <cell r="H125">
            <v>5939993</v>
          </cell>
          <cell r="I125" t="str">
            <v>RUA ALFREDO COSTA GARCIA LT 68 QD C</v>
          </cell>
          <cell r="J125" t="str">
            <v>24400-000</v>
          </cell>
          <cell r="K125" t="str">
            <v>ITABORAÍ</v>
          </cell>
          <cell r="L125" t="str">
            <v>SÃO GONÇALO</v>
          </cell>
          <cell r="M125" t="str">
            <v>(21) 2628-8021</v>
          </cell>
          <cell r="N125" t="str">
            <v>fixfitnessclub@hotmail.com</v>
          </cell>
          <cell r="O125" t="str">
            <v>SOLAR</v>
          </cell>
          <cell r="P125">
            <v>20</v>
          </cell>
          <cell r="Q125" t="str">
            <v>TRIFASICA</v>
          </cell>
          <cell r="R125" t="str">
            <v>COMERCIAL</v>
          </cell>
          <cell r="S125" t="str">
            <v>COMERCIAL</v>
          </cell>
        </row>
        <row r="126">
          <cell r="B126" t="str">
            <v>A015929395</v>
          </cell>
          <cell r="C126">
            <v>42333</v>
          </cell>
          <cell r="D126">
            <v>2015</v>
          </cell>
          <cell r="E126">
            <v>11</v>
          </cell>
          <cell r="F126" t="str">
            <v>ACADEMIA SOUZA BRANCO</v>
          </cell>
          <cell r="G126" t="str">
            <v>11.182.761/0001-28</v>
          </cell>
          <cell r="H126">
            <v>4791475</v>
          </cell>
          <cell r="I126" t="str">
            <v xml:space="preserve">RUA ALZIRA VARGAS Nº 213 SL 202 </v>
          </cell>
          <cell r="J126" t="str">
            <v>24725-060</v>
          </cell>
          <cell r="K126" t="str">
            <v>SÃO GONÇALO</v>
          </cell>
          <cell r="L126" t="str">
            <v>SÃO GONÇALO</v>
          </cell>
          <cell r="M126" t="str">
            <v>(21) 3713-7117</v>
          </cell>
          <cell r="N126" t="str">
            <v>fixfitnessclub@hotmail.com</v>
          </cell>
          <cell r="O126" t="str">
            <v>SOLAR</v>
          </cell>
          <cell r="P126">
            <v>42.5</v>
          </cell>
          <cell r="Q126" t="str">
            <v>TRIFASICA</v>
          </cell>
          <cell r="R126" t="str">
            <v>COMERCIAL</v>
          </cell>
          <cell r="S126" t="str">
            <v>COMERCIAL</v>
          </cell>
        </row>
        <row r="127">
          <cell r="B127" t="str">
            <v>A015929520</v>
          </cell>
          <cell r="C127">
            <v>42333</v>
          </cell>
          <cell r="D127">
            <v>2015</v>
          </cell>
          <cell r="E127">
            <v>11</v>
          </cell>
          <cell r="F127" t="str">
            <v>ESPAÇO GRILL CHURRASCARIA LTDA</v>
          </cell>
          <cell r="G127" t="str">
            <v>09.229.975/0001-60</v>
          </cell>
          <cell r="H127">
            <v>3791858</v>
          </cell>
          <cell r="I127" t="str">
            <v>AV 22 DE MAIO LT 3428 ANEXO A</v>
          </cell>
          <cell r="J127" t="str">
            <v>24800-000</v>
          </cell>
          <cell r="K127" t="str">
            <v>ITABORAÍ</v>
          </cell>
          <cell r="L127" t="str">
            <v>SÃO GONÇALO</v>
          </cell>
          <cell r="M127" t="str">
            <v>(21) 3639-2169</v>
          </cell>
          <cell r="N127" t="str">
            <v>brumImello@gmail.com</v>
          </cell>
          <cell r="O127" t="str">
            <v>SOLAR</v>
          </cell>
          <cell r="P127">
            <v>30</v>
          </cell>
          <cell r="Q127" t="str">
            <v>TRIFASICA</v>
          </cell>
          <cell r="R127" t="str">
            <v>COMERCIAL</v>
          </cell>
          <cell r="S127" t="str">
            <v>COMERCIAL</v>
          </cell>
        </row>
        <row r="128">
          <cell r="B128" t="str">
            <v>A015929686</v>
          </cell>
          <cell r="C128">
            <v>42333</v>
          </cell>
          <cell r="D128">
            <v>2015</v>
          </cell>
          <cell r="E128">
            <v>11</v>
          </cell>
          <cell r="F128" t="str">
            <v>ABK CAVALCANTE DROGARIA LTDA</v>
          </cell>
          <cell r="G128" t="str">
            <v>18.612.567/0001-84</v>
          </cell>
          <cell r="H128">
            <v>5987805</v>
          </cell>
          <cell r="I128" t="str">
            <v>ROD AMARAL PEIXOTO Nº 95625 LJ 01 A</v>
          </cell>
          <cell r="J128" t="str">
            <v>28970-000</v>
          </cell>
          <cell r="K128" t="str">
            <v>ARARUAMA</v>
          </cell>
          <cell r="L128" t="str">
            <v>LAGOS</v>
          </cell>
          <cell r="M128" t="str">
            <v>(22) 2624-8906</v>
          </cell>
          <cell r="N128">
            <v>0</v>
          </cell>
          <cell r="O128" t="str">
            <v>SOLAR</v>
          </cell>
          <cell r="P128">
            <v>7.5</v>
          </cell>
          <cell r="Q128" t="str">
            <v>BIFÁSICA</v>
          </cell>
          <cell r="R128" t="str">
            <v>COMERCIAL</v>
          </cell>
          <cell r="S128" t="str">
            <v>COMERCIAL</v>
          </cell>
        </row>
        <row r="129">
          <cell r="B129" t="str">
            <v>A015929810</v>
          </cell>
          <cell r="C129">
            <v>42333</v>
          </cell>
          <cell r="D129">
            <v>2015</v>
          </cell>
          <cell r="E129">
            <v>11</v>
          </cell>
          <cell r="F129" t="str">
            <v>POSTO FULLGAS</v>
          </cell>
          <cell r="G129" t="str">
            <v>19.079.621/0001-30</v>
          </cell>
          <cell r="H129">
            <v>6036382</v>
          </cell>
          <cell r="I129" t="str">
            <v>AV DR ALBINO IMPARATO Nº 2230</v>
          </cell>
          <cell r="J129" t="str">
            <v>24716-455</v>
          </cell>
          <cell r="K129" t="str">
            <v>SÃO GONÇALO</v>
          </cell>
          <cell r="L129" t="str">
            <v>SÃO GONÇALO</v>
          </cell>
          <cell r="M129" t="str">
            <v>(21) 2614-7830</v>
          </cell>
          <cell r="N129">
            <v>0</v>
          </cell>
          <cell r="O129" t="str">
            <v>SOLAR</v>
          </cell>
          <cell r="P129">
            <v>15</v>
          </cell>
          <cell r="Q129" t="str">
            <v>TRIFASICA</v>
          </cell>
          <cell r="R129" t="str">
            <v>COMERCIAL</v>
          </cell>
          <cell r="S129" t="str">
            <v>COMERCIAL</v>
          </cell>
        </row>
        <row r="130">
          <cell r="B130" t="str">
            <v>A015944093</v>
          </cell>
          <cell r="C130">
            <v>42334</v>
          </cell>
          <cell r="D130">
            <v>2015</v>
          </cell>
          <cell r="E130">
            <v>11</v>
          </cell>
          <cell r="F130" t="str">
            <v>MONICA PESSANHA DOS SANTOS</v>
          </cell>
          <cell r="G130" t="str">
            <v>080.760.807-62</v>
          </cell>
          <cell r="H130">
            <v>5438604</v>
          </cell>
          <cell r="I130" t="str">
            <v>RUA CAPITANIA P DO SUL</v>
          </cell>
          <cell r="J130" t="str">
            <v>28000-000</v>
          </cell>
          <cell r="K130" t="str">
            <v>CAMPOS</v>
          </cell>
          <cell r="L130" t="str">
            <v>CAMPOS</v>
          </cell>
          <cell r="M130" t="str">
            <v>(22) 2747-0984</v>
          </cell>
          <cell r="N130" t="str">
            <v>monicapessanhaadv@gmail.com</v>
          </cell>
          <cell r="O130" t="str">
            <v>SOLAR</v>
          </cell>
          <cell r="P130">
            <v>2.7</v>
          </cell>
          <cell r="Q130" t="str">
            <v>BIFÁSICA</v>
          </cell>
          <cell r="R130" t="str">
            <v>RESIDENCIAL</v>
          </cell>
          <cell r="S130" t="str">
            <v>RESIDENCIAL</v>
          </cell>
        </row>
        <row r="131">
          <cell r="B131" t="str">
            <v>A015945082</v>
          </cell>
          <cell r="C131">
            <v>42334</v>
          </cell>
          <cell r="D131">
            <v>2015</v>
          </cell>
          <cell r="E131">
            <v>11</v>
          </cell>
          <cell r="F131" t="str">
            <v>WALLACE MARINS COSTA</v>
          </cell>
          <cell r="G131" t="str">
            <v>031.342.057-26</v>
          </cell>
          <cell r="H131">
            <v>6064753</v>
          </cell>
          <cell r="I131" t="str">
            <v>RUA CAP ANTONIO I SILVA Nº 1520</v>
          </cell>
          <cell r="J131" t="str">
            <v>24431-140</v>
          </cell>
          <cell r="K131" t="str">
            <v>SÃO GONÇALO</v>
          </cell>
          <cell r="L131" t="str">
            <v>SÃO GONÇALO</v>
          </cell>
          <cell r="M131" t="str">
            <v>(21) 2712-9814</v>
          </cell>
          <cell r="N131">
            <v>0</v>
          </cell>
          <cell r="O131" t="str">
            <v>SOLAR</v>
          </cell>
          <cell r="P131">
            <v>2.5</v>
          </cell>
          <cell r="Q131" t="str">
            <v>TRIFASICA</v>
          </cell>
          <cell r="R131" t="str">
            <v>RESIDENCIAL</v>
          </cell>
          <cell r="S131" t="str">
            <v>RESIDENCIAL</v>
          </cell>
        </row>
        <row r="132">
          <cell r="B132" t="str">
            <v>A015950539</v>
          </cell>
          <cell r="C132">
            <v>42335</v>
          </cell>
          <cell r="D132">
            <v>2015</v>
          </cell>
          <cell r="E132">
            <v>11</v>
          </cell>
          <cell r="F132" t="str">
            <v>MARCIA ALVES BARRETO</v>
          </cell>
          <cell r="G132" t="str">
            <v>026.802.617-39</v>
          </cell>
          <cell r="H132">
            <v>6020481</v>
          </cell>
          <cell r="I132" t="str">
            <v>LOTEAMENTO VILA DO PERO LT 4 QD 32</v>
          </cell>
          <cell r="J132" t="str">
            <v>27520-521</v>
          </cell>
          <cell r="K132" t="str">
            <v>RESENDE</v>
          </cell>
          <cell r="L132" t="str">
            <v>SUL</v>
          </cell>
          <cell r="M132" t="str">
            <v>(24) 3355-0850</v>
          </cell>
          <cell r="N132" t="str">
            <v>contabilidadealternativa@gmail.com</v>
          </cell>
          <cell r="O132" t="str">
            <v>SOLAR</v>
          </cell>
          <cell r="P132">
            <v>4.75</v>
          </cell>
          <cell r="Q132" t="str">
            <v>TRIFASICA</v>
          </cell>
          <cell r="R132" t="str">
            <v>RESIDENCIAL</v>
          </cell>
          <cell r="S132" t="str">
            <v>RESIDENCIAL</v>
          </cell>
        </row>
        <row r="133">
          <cell r="B133" t="str">
            <v>A015961557</v>
          </cell>
          <cell r="C133">
            <v>42338</v>
          </cell>
          <cell r="D133">
            <v>2015</v>
          </cell>
          <cell r="E133">
            <v>11</v>
          </cell>
          <cell r="F133" t="str">
            <v>HELCIO CAPUCCI BASTOS</v>
          </cell>
          <cell r="G133" t="str">
            <v>042.317.757-53</v>
          </cell>
          <cell r="H133">
            <v>413315</v>
          </cell>
          <cell r="I133" t="str">
            <v>RUA MARIO FREIRE Nº 310 LT 16</v>
          </cell>
          <cell r="J133" t="str">
            <v>25961-185</v>
          </cell>
          <cell r="K133" t="str">
            <v>TERESOPOLIS</v>
          </cell>
          <cell r="L133" t="str">
            <v>SERRANA</v>
          </cell>
          <cell r="M133" t="str">
            <v>(21) 2295-3067</v>
          </cell>
          <cell r="N133" t="str">
            <v>capucci@iis.com.br</v>
          </cell>
          <cell r="O133" t="str">
            <v>SOLAR</v>
          </cell>
          <cell r="P133">
            <v>2</v>
          </cell>
          <cell r="Q133" t="str">
            <v>TRIFASICA</v>
          </cell>
          <cell r="R133" t="str">
            <v>RESIDENCIAL</v>
          </cell>
          <cell r="S133" t="str">
            <v>RESIDENCIAL</v>
          </cell>
        </row>
        <row r="134">
          <cell r="B134" t="str">
            <v>A015975642</v>
          </cell>
          <cell r="C134">
            <v>42339</v>
          </cell>
          <cell r="D134">
            <v>2015</v>
          </cell>
          <cell r="E134">
            <v>12</v>
          </cell>
          <cell r="F134" t="str">
            <v>ALVARO BASILIO NEIVA</v>
          </cell>
          <cell r="G134" t="str">
            <v>144.174.134-68</v>
          </cell>
          <cell r="H134">
            <v>3741779</v>
          </cell>
          <cell r="I134" t="str">
            <v>COM OCEAN PARK 900 QD 11 LT 22</v>
          </cell>
          <cell r="J134" t="str">
            <v>28970-000</v>
          </cell>
          <cell r="K134" t="str">
            <v>ARARUAMA</v>
          </cell>
          <cell r="L134" t="str">
            <v>LAGOS</v>
          </cell>
          <cell r="M134" t="str">
            <v>(21) 2551-9366</v>
          </cell>
          <cell r="N134">
            <v>0</v>
          </cell>
          <cell r="O134" t="str">
            <v>SOLAR</v>
          </cell>
          <cell r="P134">
            <v>3.72</v>
          </cell>
          <cell r="Q134" t="str">
            <v>BIFÁSICA</v>
          </cell>
          <cell r="R134" t="str">
            <v>RESIDENCIAL</v>
          </cell>
          <cell r="S134" t="str">
            <v>RESIDENCIAL</v>
          </cell>
        </row>
        <row r="135">
          <cell r="B135" t="str">
            <v>A015983716</v>
          </cell>
          <cell r="C135">
            <v>42340</v>
          </cell>
          <cell r="D135">
            <v>2015</v>
          </cell>
          <cell r="E135">
            <v>12</v>
          </cell>
          <cell r="F135" t="str">
            <v>CLAUDIA RITA MACHADO VALENTE</v>
          </cell>
          <cell r="G135" t="str">
            <v>024.211.797-00</v>
          </cell>
          <cell r="H135">
            <v>2372616</v>
          </cell>
          <cell r="I135" t="str">
            <v>RUA SANTA ANGELA CS 30</v>
          </cell>
          <cell r="J135" t="str">
            <v>27516-120</v>
          </cell>
          <cell r="K135" t="str">
            <v>RESENDE</v>
          </cell>
          <cell r="L135" t="str">
            <v>SUL</v>
          </cell>
          <cell r="M135" t="str">
            <v>(24) 3354-7878</v>
          </cell>
          <cell r="N135" t="str">
            <v>danielvitor@petrobras.com.br</v>
          </cell>
          <cell r="O135" t="str">
            <v>SOLAR</v>
          </cell>
          <cell r="P135">
            <v>3.9</v>
          </cell>
          <cell r="Q135" t="str">
            <v>MONOFÁSICA</v>
          </cell>
          <cell r="R135" t="str">
            <v>RESIDENCIAL</v>
          </cell>
          <cell r="S135" t="str">
            <v>RESIDENCIAL</v>
          </cell>
        </row>
        <row r="136">
          <cell r="B136" t="str">
            <v>A016008622</v>
          </cell>
          <cell r="C136">
            <v>42342</v>
          </cell>
          <cell r="D136">
            <v>2015</v>
          </cell>
          <cell r="E136">
            <v>12</v>
          </cell>
          <cell r="F136" t="str">
            <v>FERNANDO GUIMARÃES SOBRAL</v>
          </cell>
          <cell r="G136" t="str">
            <v>429.317.627-68</v>
          </cell>
          <cell r="H136">
            <v>2496165</v>
          </cell>
          <cell r="I136" t="str">
            <v>RUA 1 Nº 44 L M SOTER</v>
          </cell>
          <cell r="J136" t="str">
            <v>24342-270</v>
          </cell>
          <cell r="K136" t="str">
            <v>NITERÓI</v>
          </cell>
          <cell r="L136" t="str">
            <v>CENTRO</v>
          </cell>
          <cell r="M136" t="str">
            <v>(21) 2608-8123</v>
          </cell>
          <cell r="N136" t="str">
            <v>fernando.sobral@graber.com.br</v>
          </cell>
          <cell r="O136" t="str">
            <v>SOLAR</v>
          </cell>
          <cell r="P136">
            <v>4.16</v>
          </cell>
          <cell r="Q136" t="str">
            <v>TRIFASICA</v>
          </cell>
          <cell r="R136" t="str">
            <v>RESIDENCIAL</v>
          </cell>
          <cell r="S136" t="str">
            <v>RESIDENCIAL</v>
          </cell>
        </row>
        <row r="137">
          <cell r="B137" t="str">
            <v>A016009563</v>
          </cell>
          <cell r="C137">
            <v>42342</v>
          </cell>
          <cell r="D137">
            <v>2015</v>
          </cell>
          <cell r="E137">
            <v>12</v>
          </cell>
          <cell r="F137" t="str">
            <v>MURILO BALBINO VALGUEIRO</v>
          </cell>
          <cell r="G137" t="str">
            <v>083.365.317-26</v>
          </cell>
          <cell r="H137">
            <v>5051535</v>
          </cell>
          <cell r="I137" t="str">
            <v>RUA IBERICA M CARDOSO Nº 155</v>
          </cell>
          <cell r="J137" t="str">
            <v>28800-000</v>
          </cell>
          <cell r="K137" t="str">
            <v>RIO BONITO</v>
          </cell>
          <cell r="L137" t="str">
            <v>SÃO GONÇALO</v>
          </cell>
          <cell r="M137" t="str">
            <v>(21) 997030054</v>
          </cell>
          <cell r="N137" t="str">
            <v>murilobalbino@gmail.com</v>
          </cell>
          <cell r="O137" t="str">
            <v>SOLAR</v>
          </cell>
          <cell r="P137">
            <v>2.5</v>
          </cell>
          <cell r="Q137" t="str">
            <v>TRIFASICA</v>
          </cell>
          <cell r="R137" t="str">
            <v>RESIDENCIAL</v>
          </cell>
          <cell r="S137" t="str">
            <v>RESIDENCIAL</v>
          </cell>
        </row>
        <row r="138">
          <cell r="B138" t="str">
            <v>A016036979</v>
          </cell>
          <cell r="C138">
            <v>42347</v>
          </cell>
          <cell r="D138">
            <v>2015</v>
          </cell>
          <cell r="E138">
            <v>12</v>
          </cell>
          <cell r="F138" t="str">
            <v>MANOEL DE FARIAS GAIA FILHO</v>
          </cell>
          <cell r="G138" t="str">
            <v>049.111.302-10</v>
          </cell>
          <cell r="H138">
            <v>6151916</v>
          </cell>
          <cell r="I138" t="str">
            <v>RUA PADRE FREDERICO GOIA CS 127</v>
          </cell>
          <cell r="J138" t="str">
            <v>24355-210</v>
          </cell>
          <cell r="K138" t="str">
            <v>NITERÓI</v>
          </cell>
          <cell r="L138" t="str">
            <v>CENTRO</v>
          </cell>
          <cell r="M138" t="str">
            <v>(21) 2711-0618</v>
          </cell>
          <cell r="N138" t="str">
            <v>mgaia77@yahoo.com.br</v>
          </cell>
          <cell r="O138" t="str">
            <v>SOLAR</v>
          </cell>
          <cell r="P138">
            <v>6</v>
          </cell>
          <cell r="Q138" t="str">
            <v>TRIFASICA</v>
          </cell>
          <cell r="R138" t="str">
            <v>RESIDENCIAL</v>
          </cell>
          <cell r="S138" t="str">
            <v>RESIDENCIAL</v>
          </cell>
        </row>
        <row r="139">
          <cell r="B139" t="str">
            <v>A016045780</v>
          </cell>
          <cell r="C139">
            <v>42348</v>
          </cell>
          <cell r="D139">
            <v>2015</v>
          </cell>
          <cell r="E139">
            <v>12</v>
          </cell>
          <cell r="F139" t="str">
            <v>SONIA HILARIO DE SOUZA</v>
          </cell>
          <cell r="G139" t="str">
            <v>009.133.847-63</v>
          </cell>
          <cell r="H139">
            <v>4508851</v>
          </cell>
          <cell r="I139" t="str">
            <v>RUA E Nº 85</v>
          </cell>
          <cell r="J139" t="str">
            <v>28300-000</v>
          </cell>
          <cell r="K139" t="str">
            <v>ITAPERUNA</v>
          </cell>
          <cell r="L139" t="str">
            <v>CAMPOS</v>
          </cell>
          <cell r="M139" t="str">
            <v>(22) 3822-1315</v>
          </cell>
          <cell r="N139" t="str">
            <v xml:space="preserve">sonias1268@gmail.com </v>
          </cell>
          <cell r="O139" t="str">
            <v>SOLAR</v>
          </cell>
          <cell r="P139">
            <v>2.5</v>
          </cell>
          <cell r="Q139" t="str">
            <v>BIFÁSICA</v>
          </cell>
          <cell r="R139" t="str">
            <v>RESIDENCIAL</v>
          </cell>
          <cell r="S139" t="str">
            <v>RESIDENCIAL</v>
          </cell>
        </row>
        <row r="140">
          <cell r="B140" t="str">
            <v>A016063407</v>
          </cell>
          <cell r="C140">
            <v>42352</v>
          </cell>
          <cell r="D140">
            <v>2015</v>
          </cell>
          <cell r="E140">
            <v>12</v>
          </cell>
          <cell r="F140" t="str">
            <v>EMILSON DE LIMA BORGES</v>
          </cell>
          <cell r="G140" t="str">
            <v>275.336.897-04</v>
          </cell>
          <cell r="H140">
            <v>4429346</v>
          </cell>
          <cell r="I140" t="str">
            <v>RUA 106 LT 24</v>
          </cell>
          <cell r="J140" t="str">
            <v>28990-000</v>
          </cell>
          <cell r="K140" t="str">
            <v>SAQUAREMA</v>
          </cell>
          <cell r="L140" t="str">
            <v>LAGOS</v>
          </cell>
          <cell r="M140" t="str">
            <v>(21) 99355-0943</v>
          </cell>
          <cell r="N140" t="str">
            <v>emiborges@globo.com</v>
          </cell>
          <cell r="O140" t="str">
            <v>SOLAR</v>
          </cell>
          <cell r="P140">
            <v>1.82</v>
          </cell>
          <cell r="Q140" t="str">
            <v>TRIFASICA</v>
          </cell>
          <cell r="R140" t="str">
            <v>RESIDENCIAL</v>
          </cell>
          <cell r="S140" t="str">
            <v>RESIDENCIAL</v>
          </cell>
        </row>
        <row r="141">
          <cell r="B141" t="str">
            <v>A016090946</v>
          </cell>
          <cell r="C141">
            <v>42354</v>
          </cell>
          <cell r="D141">
            <v>2015</v>
          </cell>
          <cell r="E141">
            <v>12</v>
          </cell>
          <cell r="F141" t="str">
            <v>ANTONIO BERNOTAVICIUS DE ARAUJO</v>
          </cell>
          <cell r="G141" t="str">
            <v>737.060.787-91</v>
          </cell>
          <cell r="H141">
            <v>191499</v>
          </cell>
          <cell r="I141" t="str">
            <v>RUA A LT 35 COND V PENDOTIBA</v>
          </cell>
          <cell r="J141" t="str">
            <v>24520-370</v>
          </cell>
          <cell r="K141" t="str">
            <v>NITERÓI</v>
          </cell>
          <cell r="L141" t="str">
            <v>CENTRO</v>
          </cell>
          <cell r="M141" t="str">
            <v>(21) 2611-6962</v>
          </cell>
          <cell r="N141" t="str">
            <v>engenharia@visol.com.br</v>
          </cell>
          <cell r="O141" t="str">
            <v>SOLAR</v>
          </cell>
          <cell r="P141">
            <v>3.12</v>
          </cell>
          <cell r="Q141" t="str">
            <v>TRIFASICA</v>
          </cell>
          <cell r="R141" t="str">
            <v>RESIDENCIAL</v>
          </cell>
          <cell r="S141" t="str">
            <v>RESIDENCIAL</v>
          </cell>
        </row>
        <row r="142">
          <cell r="B142" t="str">
            <v>A016096695</v>
          </cell>
          <cell r="C142">
            <v>42355</v>
          </cell>
          <cell r="D142">
            <v>2015</v>
          </cell>
          <cell r="E142">
            <v>12</v>
          </cell>
          <cell r="F142" t="str">
            <v>CARLOS ALBERTO PEIXOTO DE FIGUEIREDO JUNIOR</v>
          </cell>
          <cell r="G142" t="str">
            <v>846.152.817-49</v>
          </cell>
          <cell r="H142">
            <v>4762139</v>
          </cell>
          <cell r="I142" t="str">
            <v>R XV DE NOVEMBRO 336</v>
          </cell>
          <cell r="J142" t="str">
            <v>28970-000</v>
          </cell>
          <cell r="K142" t="str">
            <v>ARARUAMA</v>
          </cell>
          <cell r="L142" t="str">
            <v>LAGOS</v>
          </cell>
          <cell r="M142" t="str">
            <v>(22) 2674-0777</v>
          </cell>
          <cell r="N142">
            <v>0</v>
          </cell>
          <cell r="O142" t="str">
            <v>SOLAR</v>
          </cell>
          <cell r="P142">
            <v>20.28</v>
          </cell>
          <cell r="Q142" t="str">
            <v>TRIFASICA</v>
          </cell>
          <cell r="R142" t="str">
            <v>RESIDENCIAL</v>
          </cell>
          <cell r="S142" t="str">
            <v>RESIDENCIAL</v>
          </cell>
        </row>
        <row r="143">
          <cell r="B143" t="str">
            <v>A016117237</v>
          </cell>
          <cell r="C143">
            <v>42359</v>
          </cell>
          <cell r="D143">
            <v>2015</v>
          </cell>
          <cell r="E143">
            <v>12</v>
          </cell>
          <cell r="F143" t="str">
            <v>POUSADA TUCANO DO CUIABA LTDA</v>
          </cell>
          <cell r="G143" t="str">
            <v>22.666.649/0001-89</v>
          </cell>
          <cell r="H143">
            <v>6154028</v>
          </cell>
          <cell r="I143" t="str">
            <v>EST MIN SALGADO FILHO 2002</v>
          </cell>
          <cell r="J143" t="str">
            <v>25745-690</v>
          </cell>
          <cell r="K143" t="str">
            <v>PETROPOLIS</v>
          </cell>
          <cell r="L143" t="str">
            <v>SERRANA</v>
          </cell>
          <cell r="M143" t="str">
            <v>21) 99127-6976</v>
          </cell>
          <cell r="N143" t="str">
            <v>pauloloboperito@gmail.com</v>
          </cell>
          <cell r="O143" t="str">
            <v>SOLAR</v>
          </cell>
          <cell r="P143">
            <v>6</v>
          </cell>
          <cell r="Q143" t="str">
            <v>TRIFASICA</v>
          </cell>
          <cell r="R143" t="str">
            <v>RESIDENCIAL</v>
          </cell>
          <cell r="S143" t="str">
            <v>RESIDENCIAL</v>
          </cell>
        </row>
        <row r="144">
          <cell r="B144" t="str">
            <v>A016122512</v>
          </cell>
          <cell r="C144">
            <v>42360</v>
          </cell>
          <cell r="D144">
            <v>2015</v>
          </cell>
          <cell r="E144">
            <v>12</v>
          </cell>
          <cell r="F144" t="str">
            <v xml:space="preserve">CARLOS AUGUSTO SOUSA CARVALHO </v>
          </cell>
          <cell r="G144" t="str">
            <v>525.247.527-04</v>
          </cell>
          <cell r="H144">
            <v>1187770</v>
          </cell>
          <cell r="I144" t="str">
            <v>RUA CARMELITA M NASCIFE 346</v>
          </cell>
          <cell r="J144" t="str">
            <v>28200-000</v>
          </cell>
          <cell r="K144" t="str">
            <v>S JOAO DA BARRA</v>
          </cell>
          <cell r="L144" t="str">
            <v>CAMPOS</v>
          </cell>
          <cell r="M144" t="str">
            <v>(22) 2741-2678</v>
          </cell>
          <cell r="N144" t="str">
            <v>casacarv@yahoo.com.br</v>
          </cell>
          <cell r="O144" t="str">
            <v>SOLAR</v>
          </cell>
          <cell r="P144">
            <v>9.4</v>
          </cell>
          <cell r="Q144" t="str">
            <v>TRIFASICA</v>
          </cell>
          <cell r="R144" t="str">
            <v>RESIDENCIAL</v>
          </cell>
          <cell r="S144" t="str">
            <v>RESIDENCIAL</v>
          </cell>
        </row>
        <row r="145">
          <cell r="B145" t="str">
            <v>A016132264</v>
          </cell>
          <cell r="C145">
            <v>42361</v>
          </cell>
          <cell r="D145">
            <v>2015</v>
          </cell>
          <cell r="E145">
            <v>12</v>
          </cell>
          <cell r="F145" t="str">
            <v>MAGNU COMERCIO DE ALIMENTOS LTDA</v>
          </cell>
          <cell r="G145" t="str">
            <v>17.580.912/0001-82</v>
          </cell>
          <cell r="H145">
            <v>6019256</v>
          </cell>
          <cell r="I145" t="str">
            <v>AV SAQUAREMA QD 423 CS FDS</v>
          </cell>
          <cell r="J145" t="str">
            <v>28990-000</v>
          </cell>
          <cell r="K145" t="str">
            <v>SAQUAREMA</v>
          </cell>
          <cell r="L145" t="str">
            <v>LAGOS</v>
          </cell>
          <cell r="M145" t="str">
            <v>(22) 2653-1107</v>
          </cell>
          <cell r="N145">
            <v>0</v>
          </cell>
          <cell r="O145" t="str">
            <v>SOLAR</v>
          </cell>
          <cell r="P145">
            <v>12</v>
          </cell>
          <cell r="Q145" t="str">
            <v>TRIFASICA</v>
          </cell>
          <cell r="R145" t="str">
            <v>COMERCIAL</v>
          </cell>
          <cell r="S145" t="str">
            <v>COMERCIAL</v>
          </cell>
        </row>
        <row r="146">
          <cell r="B146" t="str">
            <v>A016148840</v>
          </cell>
          <cell r="C146">
            <v>42366</v>
          </cell>
          <cell r="D146">
            <v>2015</v>
          </cell>
          <cell r="E146">
            <v>12</v>
          </cell>
          <cell r="F146" t="str">
            <v>HOTEL TINOCO DO RIO BONITO LTDA ME</v>
          </cell>
          <cell r="G146" t="str">
            <v>01.387.891/0001-43</v>
          </cell>
          <cell r="H146">
            <v>1493342</v>
          </cell>
          <cell r="I146" t="str">
            <v>RODOVIA BR 101 KM 269,5</v>
          </cell>
          <cell r="J146" t="str">
            <v>28800-000</v>
          </cell>
          <cell r="K146" t="str">
            <v>RIO BONITO</v>
          </cell>
          <cell r="L146" t="str">
            <v>SÃO GONÇALO</v>
          </cell>
          <cell r="M146" t="str">
            <v>(21) 2734-8536</v>
          </cell>
          <cell r="N146" t="str">
            <v>hotelindianoriobonito@gmail.com</v>
          </cell>
          <cell r="O146" t="str">
            <v>SOLAR</v>
          </cell>
          <cell r="P146">
            <v>30.15</v>
          </cell>
          <cell r="Q146" t="str">
            <v>TRIFASICA</v>
          </cell>
          <cell r="R146" t="str">
            <v>COMERCIAL</v>
          </cell>
          <cell r="S146" t="str">
            <v>COMERCIAL</v>
          </cell>
        </row>
        <row r="147">
          <cell r="B147" t="str">
            <v>A016152933</v>
          </cell>
          <cell r="C147">
            <v>42366</v>
          </cell>
          <cell r="D147">
            <v>2015</v>
          </cell>
          <cell r="E147">
            <v>12</v>
          </cell>
          <cell r="F147" t="str">
            <v>MAURICIO SANTOS DE AZEVEDO</v>
          </cell>
          <cell r="G147" t="str">
            <v>238.903.207-91</v>
          </cell>
          <cell r="H147">
            <v>2156266</v>
          </cell>
          <cell r="I147" t="str">
            <v>RUA 7 Nº 47</v>
          </cell>
          <cell r="J147" t="str">
            <v>25940-000</v>
          </cell>
          <cell r="K147" t="str">
            <v>GUAPIMIRIM</v>
          </cell>
          <cell r="L147" t="str">
            <v>MAGÉ</v>
          </cell>
          <cell r="M147" t="str">
            <v>(21) 2747-9438</v>
          </cell>
          <cell r="N147">
            <v>0</v>
          </cell>
          <cell r="O147" t="str">
            <v>SOLAR</v>
          </cell>
          <cell r="P147">
            <v>4.68</v>
          </cell>
          <cell r="Q147" t="str">
            <v>TRIFASICA</v>
          </cell>
          <cell r="R147" t="str">
            <v>RESIDENCIAL</v>
          </cell>
          <cell r="S147" t="str">
            <v>RESIDENCIAL</v>
          </cell>
        </row>
        <row r="148">
          <cell r="B148" t="str">
            <v>A016162875</v>
          </cell>
          <cell r="C148">
            <v>42367</v>
          </cell>
          <cell r="D148">
            <v>2015</v>
          </cell>
          <cell r="E148">
            <v>12</v>
          </cell>
          <cell r="F148" t="str">
            <v>JOAO BATISTA PESSANHA</v>
          </cell>
          <cell r="G148" t="str">
            <v>160.461.297-53</v>
          </cell>
          <cell r="H148">
            <v>4655164</v>
          </cell>
          <cell r="I148" t="str">
            <v>RUA AQUILES MARTINS</v>
          </cell>
          <cell r="J148" t="str">
            <v>28000-000</v>
          </cell>
          <cell r="K148" t="str">
            <v>CAMPOS</v>
          </cell>
          <cell r="L148" t="str">
            <v>CAMPOS</v>
          </cell>
          <cell r="M148">
            <v>0</v>
          </cell>
          <cell r="N148" t="str">
            <v>jbpessanha@uol.com.br</v>
          </cell>
          <cell r="O148" t="str">
            <v>SOLAR</v>
          </cell>
          <cell r="P148">
            <v>0.34</v>
          </cell>
          <cell r="Q148" t="str">
            <v>TRIFASICA</v>
          </cell>
          <cell r="R148" t="str">
            <v>COMERCIAL</v>
          </cell>
          <cell r="S148" t="str">
            <v>COMERCIAL</v>
          </cell>
        </row>
        <row r="149">
          <cell r="B149" t="str">
            <v>A016163753</v>
          </cell>
          <cell r="C149">
            <v>42367</v>
          </cell>
          <cell r="D149">
            <v>2015</v>
          </cell>
          <cell r="E149">
            <v>12</v>
          </cell>
          <cell r="F149" t="str">
            <v>ELIZABETH ROBALLO VITAL AMSLER</v>
          </cell>
          <cell r="G149" t="str">
            <v>606.804.907-87</v>
          </cell>
          <cell r="H149">
            <v>6158915</v>
          </cell>
          <cell r="I149" t="str">
            <v>RUA DOS ROBALOS Nº 24</v>
          </cell>
          <cell r="J149" t="str">
            <v>28900-000</v>
          </cell>
          <cell r="K149" t="str">
            <v>CABO FRIO</v>
          </cell>
          <cell r="L149" t="str">
            <v>LAGOS</v>
          </cell>
          <cell r="M149" t="str">
            <v>(22) 98721-0321</v>
          </cell>
          <cell r="N149">
            <v>0</v>
          </cell>
          <cell r="O149" t="str">
            <v>SOLAR</v>
          </cell>
          <cell r="P149">
            <v>1.5</v>
          </cell>
          <cell r="Q149" t="str">
            <v>TRIFASICA</v>
          </cell>
          <cell r="R149" t="str">
            <v>RESIDENCIAL</v>
          </cell>
          <cell r="S149" t="str">
            <v>RESIDENCIAL</v>
          </cell>
        </row>
        <row r="150">
          <cell r="B150" t="str">
            <v>A016175720</v>
          </cell>
          <cell r="C150">
            <v>42368</v>
          </cell>
          <cell r="D150">
            <v>2015</v>
          </cell>
          <cell r="E150">
            <v>12</v>
          </cell>
          <cell r="F150" t="str">
            <v>BRUNO ENGERT RIZZO</v>
          </cell>
          <cell r="G150" t="str">
            <v>667.237.447-72</v>
          </cell>
          <cell r="H150">
            <v>189676</v>
          </cell>
          <cell r="I150" t="str">
            <v>RUA VITOR MEIRELES Nº 379</v>
          </cell>
          <cell r="J150" t="str">
            <v>24322-110</v>
          </cell>
          <cell r="K150" t="str">
            <v>NITERÓI</v>
          </cell>
          <cell r="L150" t="str">
            <v>CENTRO</v>
          </cell>
          <cell r="M150" t="str">
            <v>(21) 99532-2033</v>
          </cell>
          <cell r="N150" t="str">
            <v>brunoerizzo@gmail.com</v>
          </cell>
          <cell r="O150" t="str">
            <v>SOLAR</v>
          </cell>
          <cell r="P150">
            <v>3</v>
          </cell>
          <cell r="Q150" t="str">
            <v>TRIFASICA</v>
          </cell>
          <cell r="R150" t="str">
            <v>RESIDENCIAL</v>
          </cell>
          <cell r="S150" t="str">
            <v>RESIDENCIAL</v>
          </cell>
        </row>
        <row r="151">
          <cell r="B151" t="str">
            <v>A016187167</v>
          </cell>
          <cell r="C151">
            <v>42373</v>
          </cell>
          <cell r="D151">
            <v>2016</v>
          </cell>
          <cell r="E151">
            <v>1</v>
          </cell>
          <cell r="F151" t="str">
            <v>P L TELEMARKETING E COBRANCA LTDA</v>
          </cell>
          <cell r="G151" t="str">
            <v>15.432.301/0001-61</v>
          </cell>
          <cell r="H151">
            <v>4854232</v>
          </cell>
          <cell r="I151" t="str">
            <v>RUA VIS DE ITABORAI Nº 309</v>
          </cell>
          <cell r="J151" t="str">
            <v>24030-094</v>
          </cell>
          <cell r="K151" t="str">
            <v>NITERÓI</v>
          </cell>
          <cell r="L151" t="str">
            <v>CENTRO</v>
          </cell>
          <cell r="M151" t="str">
            <v>(21) 3717-0460</v>
          </cell>
          <cell r="N151">
            <v>0</v>
          </cell>
          <cell r="O151" t="str">
            <v>SOLAR</v>
          </cell>
          <cell r="P151">
            <v>60</v>
          </cell>
          <cell r="Q151" t="str">
            <v>TRIFASICA</v>
          </cell>
          <cell r="R151" t="str">
            <v>COMERCIAL</v>
          </cell>
          <cell r="S151" t="str">
            <v>COMERCIAL</v>
          </cell>
        </row>
        <row r="152">
          <cell r="B152" t="str">
            <v>A016187230</v>
          </cell>
          <cell r="C152">
            <v>42373</v>
          </cell>
          <cell r="D152">
            <v>2016</v>
          </cell>
          <cell r="E152">
            <v>1</v>
          </cell>
          <cell r="F152" t="str">
            <v>MARMORARIA CARVALHO DEMIER LTDA</v>
          </cell>
          <cell r="G152" t="str">
            <v>36.158.632/0001-25</v>
          </cell>
          <cell r="H152">
            <v>4014533</v>
          </cell>
          <cell r="I152" t="str">
            <v>ROD BR 101 LT 08 QD 02 CASA</v>
          </cell>
          <cell r="J152" t="str">
            <v>28800-000</v>
          </cell>
          <cell r="K152" t="str">
            <v>RIO BONITO</v>
          </cell>
          <cell r="L152" t="str">
            <v>SÃO GONÇALO</v>
          </cell>
          <cell r="M152" t="str">
            <v>(21) 2734-1870</v>
          </cell>
          <cell r="N152" t="str">
            <v>diretoria@marb.ind.br</v>
          </cell>
          <cell r="O152" t="str">
            <v>SOLAR</v>
          </cell>
          <cell r="P152">
            <v>12.5</v>
          </cell>
          <cell r="Q152" t="str">
            <v>TRIFASICA</v>
          </cell>
          <cell r="R152" t="str">
            <v>COMERCIAL</v>
          </cell>
          <cell r="S152" t="str">
            <v>COMERCIAL</v>
          </cell>
        </row>
        <row r="153">
          <cell r="B153" t="str">
            <v>A016187299</v>
          </cell>
          <cell r="C153">
            <v>42373</v>
          </cell>
          <cell r="D153">
            <v>2016</v>
          </cell>
          <cell r="E153">
            <v>1</v>
          </cell>
          <cell r="F153" t="str">
            <v>ALAN DE SOUZA SILVEIRA</v>
          </cell>
          <cell r="G153" t="str">
            <v>12.738.370/0001-00</v>
          </cell>
          <cell r="H153">
            <v>6156170</v>
          </cell>
          <cell r="I153" t="str">
            <v>ROD AMARAL PEIXOTO AREA A 4</v>
          </cell>
          <cell r="J153" t="str">
            <v>24900-000</v>
          </cell>
          <cell r="K153" t="str">
            <v>MARICÁ</v>
          </cell>
          <cell r="L153" t="str">
            <v>CENTRO</v>
          </cell>
          <cell r="M153" t="str">
            <v>(21) 2634-0011</v>
          </cell>
          <cell r="N153" t="str">
            <v>alansouzasilveira@hotmail.com</v>
          </cell>
          <cell r="O153" t="str">
            <v>SOLAR</v>
          </cell>
          <cell r="P153">
            <v>7.5</v>
          </cell>
          <cell r="Q153" t="str">
            <v>TRIFASICA</v>
          </cell>
          <cell r="R153" t="str">
            <v>RESIDENCIAL</v>
          </cell>
          <cell r="S153" t="str">
            <v>RESIDENCIAL</v>
          </cell>
        </row>
        <row r="154">
          <cell r="B154" t="str">
            <v>A016218851</v>
          </cell>
          <cell r="C154">
            <v>42376</v>
          </cell>
          <cell r="D154">
            <v>2016</v>
          </cell>
          <cell r="E154">
            <v>1</v>
          </cell>
          <cell r="F154" t="str">
            <v>JONESON CARNEIRO DE AZEVEDO</v>
          </cell>
          <cell r="G154" t="str">
            <v>213.133.777-91</v>
          </cell>
          <cell r="H154">
            <v>417824</v>
          </cell>
          <cell r="I154" t="str">
            <v>RAUL VEIGA 7Z3</v>
          </cell>
          <cell r="J154" t="str">
            <v>28900-000</v>
          </cell>
          <cell r="K154" t="str">
            <v>CABO FRIO</v>
          </cell>
          <cell r="L154" t="str">
            <v>LAGOS</v>
          </cell>
          <cell r="M154" t="str">
            <v>(22) 2645-2983</v>
          </cell>
          <cell r="N154" t="str">
            <v>joneson@carneiro.com.br</v>
          </cell>
          <cell r="O154" t="str">
            <v>SOLAR</v>
          </cell>
          <cell r="P154">
            <v>0.5</v>
          </cell>
          <cell r="Q154" t="str">
            <v>TRIFASICA</v>
          </cell>
          <cell r="R154" t="str">
            <v>RESIDENCIAL</v>
          </cell>
          <cell r="S154" t="str">
            <v>RESIDENCIAL</v>
          </cell>
        </row>
        <row r="155">
          <cell r="B155" t="str">
            <v>A016223600</v>
          </cell>
          <cell r="C155">
            <v>42377</v>
          </cell>
          <cell r="D155">
            <v>2016</v>
          </cell>
          <cell r="E155">
            <v>1</v>
          </cell>
          <cell r="F155" t="str">
            <v>LIDIANE LIMA BRANDÃO BASTOS</v>
          </cell>
          <cell r="G155" t="str">
            <v>118.870.637-30</v>
          </cell>
          <cell r="H155">
            <v>3842006</v>
          </cell>
          <cell r="I155" t="str">
            <v>RUA 14 LT 4 QD 14</v>
          </cell>
          <cell r="J155" t="str">
            <v>24000-000</v>
          </cell>
          <cell r="K155" t="str">
            <v>NITERÓI</v>
          </cell>
          <cell r="L155" t="str">
            <v>CENTRO</v>
          </cell>
          <cell r="M155" t="str">
            <v>(21) 2608-3553</v>
          </cell>
          <cell r="N155" t="str">
            <v>lidianelbastos@hotmail.com</v>
          </cell>
          <cell r="O155" t="str">
            <v>SOLAR</v>
          </cell>
          <cell r="P155">
            <v>5.2</v>
          </cell>
          <cell r="Q155" t="str">
            <v>TRIFASICA</v>
          </cell>
          <cell r="R155" t="str">
            <v>RESIDENCIAL</v>
          </cell>
          <cell r="S155" t="str">
            <v>RESIDENCIAL</v>
          </cell>
        </row>
        <row r="156">
          <cell r="B156" t="str">
            <v>A016223762</v>
          </cell>
          <cell r="C156">
            <v>42377</v>
          </cell>
          <cell r="D156">
            <v>2016</v>
          </cell>
          <cell r="E156">
            <v>1</v>
          </cell>
          <cell r="F156" t="str">
            <v>MINI MERCADO BESSA SILVA LTDA ME</v>
          </cell>
          <cell r="G156" t="str">
            <v>02.426.101/0001-54</v>
          </cell>
          <cell r="H156">
            <v>5367600</v>
          </cell>
          <cell r="I156" t="str">
            <v>RUA ITAOCAIA LT 4 QD 64</v>
          </cell>
          <cell r="J156" t="str">
            <v>24900-000</v>
          </cell>
          <cell r="K156" t="str">
            <v>MARICÁ</v>
          </cell>
          <cell r="L156" t="str">
            <v>CENTRO</v>
          </cell>
          <cell r="M156" t="str">
            <v>(21) 2636-3196</v>
          </cell>
          <cell r="N156" t="str">
            <v>edileneberty@gmail.com</v>
          </cell>
          <cell r="O156" t="str">
            <v>SOLAR</v>
          </cell>
          <cell r="P156">
            <v>14.4</v>
          </cell>
          <cell r="Q156" t="str">
            <v>TRIFASICA</v>
          </cell>
          <cell r="R156" t="str">
            <v>COMERCIAL</v>
          </cell>
          <cell r="S156" t="str">
            <v>COMERCIAL</v>
          </cell>
        </row>
        <row r="157">
          <cell r="B157" t="str">
            <v>A016240515</v>
          </cell>
          <cell r="C157">
            <v>42380</v>
          </cell>
          <cell r="D157">
            <v>2016</v>
          </cell>
          <cell r="E157">
            <v>1</v>
          </cell>
          <cell r="F157" t="str">
            <v>TATIANE MUNIZ WALTER</v>
          </cell>
          <cell r="G157" t="str">
            <v>055.129.067-63</v>
          </cell>
          <cell r="H157">
            <v>6186254</v>
          </cell>
          <cell r="I157" t="str">
            <v>RUA JORGE JUSTEN Nº 300</v>
          </cell>
          <cell r="J157" t="str">
            <v>25600-000</v>
          </cell>
          <cell r="K157" t="str">
            <v>PETROPOLIS</v>
          </cell>
          <cell r="L157" t="str">
            <v>SERRANA</v>
          </cell>
          <cell r="M157" t="str">
            <v>(21) 97151-2093</v>
          </cell>
          <cell r="N157" t="str">
            <v>tatiane.muniz@enel.com</v>
          </cell>
          <cell r="O157" t="str">
            <v>SOLAR</v>
          </cell>
          <cell r="P157">
            <v>4.68</v>
          </cell>
          <cell r="Q157" t="str">
            <v>TRIFASICA</v>
          </cell>
          <cell r="R157" t="str">
            <v>RESIDENCIAL</v>
          </cell>
          <cell r="S157" t="str">
            <v>RESIDENCIAL</v>
          </cell>
        </row>
        <row r="158">
          <cell r="B158" t="str">
            <v>A016260943</v>
          </cell>
          <cell r="C158">
            <v>42382</v>
          </cell>
          <cell r="D158">
            <v>2016</v>
          </cell>
          <cell r="E158">
            <v>1</v>
          </cell>
          <cell r="F158" t="str">
            <v>JOÃO ROMÃO DOS SANTOS FILHO</v>
          </cell>
          <cell r="G158" t="str">
            <v>944.720.507-06</v>
          </cell>
          <cell r="H158">
            <v>6206038</v>
          </cell>
          <cell r="I158" t="str">
            <v>RUA DAS FLORES SN</v>
          </cell>
          <cell r="J158" t="str">
            <v>23900-000</v>
          </cell>
          <cell r="K158" t="str">
            <v>ANGRA DOS REIS</v>
          </cell>
          <cell r="L158" t="str">
            <v>SUL</v>
          </cell>
          <cell r="M158" t="str">
            <v>(21) 99709-7855</v>
          </cell>
          <cell r="N158" t="str">
            <v>joaoilhagrandemel@gmail.com</v>
          </cell>
          <cell r="O158" t="str">
            <v>SOLAR</v>
          </cell>
          <cell r="P158">
            <v>1.86</v>
          </cell>
          <cell r="Q158" t="str">
            <v>BIFÁSICA</v>
          </cell>
          <cell r="R158" t="str">
            <v>RESIDENCIAL</v>
          </cell>
          <cell r="S158" t="str">
            <v>RESIDENCIAL</v>
          </cell>
        </row>
        <row r="159">
          <cell r="B159" t="str">
            <v>A016262967</v>
          </cell>
          <cell r="C159">
            <v>42382</v>
          </cell>
          <cell r="D159">
            <v>2016</v>
          </cell>
          <cell r="E159">
            <v>1</v>
          </cell>
          <cell r="F159" t="str">
            <v>VERA LUCIA MAIA COELHO</v>
          </cell>
          <cell r="G159" t="str">
            <v>356.104.337-20</v>
          </cell>
          <cell r="H159">
            <v>1420848</v>
          </cell>
          <cell r="I159" t="str">
            <v>RUA PESCADOR JULIO CAMPOS Nº 52</v>
          </cell>
          <cell r="J159" t="str">
            <v>28930-000</v>
          </cell>
          <cell r="K159" t="str">
            <v>ARRAIAL DO CABO</v>
          </cell>
          <cell r="L159" t="str">
            <v>LAGOS</v>
          </cell>
          <cell r="M159" t="str">
            <v>(21) 2662-7038</v>
          </cell>
          <cell r="N159" t="str">
            <v>veramassambaba2009@hotmail.com</v>
          </cell>
          <cell r="O159" t="str">
            <v>SOLAR</v>
          </cell>
          <cell r="P159">
            <v>1</v>
          </cell>
          <cell r="Q159" t="str">
            <v>TRIFASICA</v>
          </cell>
          <cell r="R159" t="str">
            <v>RESIDENCIAL</v>
          </cell>
          <cell r="S159" t="str">
            <v>RESIDENCIAL</v>
          </cell>
        </row>
        <row r="160">
          <cell r="B160" t="str">
            <v>A016271648</v>
          </cell>
          <cell r="C160">
            <v>42383</v>
          </cell>
          <cell r="D160">
            <v>2016</v>
          </cell>
          <cell r="E160">
            <v>1</v>
          </cell>
          <cell r="F160" t="str">
            <v>ARILTON HENRIQUES CARNEIRO JUNIOR</v>
          </cell>
          <cell r="G160" t="str">
            <v>860.328.957-34</v>
          </cell>
          <cell r="H160">
            <v>3976757</v>
          </cell>
          <cell r="I160" t="str">
            <v>AVENIDA DA LAGOA Nº 128</v>
          </cell>
          <cell r="J160" t="str">
            <v>27925-410</v>
          </cell>
          <cell r="K160" t="str">
            <v>MACAÉ</v>
          </cell>
          <cell r="L160" t="str">
            <v>MACAE</v>
          </cell>
          <cell r="M160" t="str">
            <v>(22) 2773-2039</v>
          </cell>
          <cell r="N160">
            <v>0</v>
          </cell>
          <cell r="O160" t="str">
            <v>SOLAR</v>
          </cell>
          <cell r="P160">
            <v>3.38</v>
          </cell>
          <cell r="Q160" t="str">
            <v>TRIFASICA</v>
          </cell>
          <cell r="R160" t="str">
            <v>RESIDENCIAL</v>
          </cell>
          <cell r="S160" t="str">
            <v>RESIDENCIAL</v>
          </cell>
        </row>
        <row r="161">
          <cell r="B161" t="str">
            <v>A016299998</v>
          </cell>
          <cell r="C161">
            <v>42388</v>
          </cell>
          <cell r="D161">
            <v>2016</v>
          </cell>
          <cell r="E161">
            <v>1</v>
          </cell>
          <cell r="F161" t="str">
            <v>FELIPE VIEIRA DE SOUZA</v>
          </cell>
          <cell r="G161" t="str">
            <v>907.758.647-49</v>
          </cell>
          <cell r="H161">
            <v>2544741</v>
          </cell>
          <cell r="I161" t="str">
            <v>RUA IPE AMARELO LT 10 QD J</v>
          </cell>
          <cell r="J161" t="str">
            <v>25976-441</v>
          </cell>
          <cell r="K161" t="str">
            <v>TERESOPOLIS</v>
          </cell>
          <cell r="L161" t="str">
            <v>SERRANA</v>
          </cell>
          <cell r="M161" t="str">
            <v>(21) 3643-5403</v>
          </cell>
          <cell r="N161" t="str">
            <v>felipe@concursosviavideo.com.br</v>
          </cell>
          <cell r="O161" t="str">
            <v>SOLAR</v>
          </cell>
          <cell r="P161">
            <v>2.5</v>
          </cell>
          <cell r="Q161" t="str">
            <v>TRIFASICA</v>
          </cell>
          <cell r="R161" t="str">
            <v>RESIDENCIAL</v>
          </cell>
          <cell r="S161" t="str">
            <v>RESIDENCIAL</v>
          </cell>
        </row>
        <row r="162">
          <cell r="B162" t="str">
            <v>A016300673</v>
          </cell>
          <cell r="C162">
            <v>42388</v>
          </cell>
          <cell r="D162">
            <v>2016</v>
          </cell>
          <cell r="E162">
            <v>1</v>
          </cell>
          <cell r="F162" t="str">
            <v>JOSE ROBERTO FARIAS CARNEIRO</v>
          </cell>
          <cell r="G162" t="str">
            <v>265.493.101-30</v>
          </cell>
          <cell r="H162">
            <v>1850032</v>
          </cell>
          <cell r="I162" t="str">
            <v>COND PONTA GROSSA LT 37</v>
          </cell>
          <cell r="J162" t="str">
            <v>28940-000</v>
          </cell>
          <cell r="K162" t="str">
            <v>SÃO PEDRO DA ALDEIA</v>
          </cell>
          <cell r="L162" t="str">
            <v>LAGOS</v>
          </cell>
          <cell r="M162" t="str">
            <v>(22) 99962-2770</v>
          </cell>
          <cell r="N162" t="str">
            <v>tyrone@sotaqueconsultoria.com.br</v>
          </cell>
          <cell r="O162" t="str">
            <v>SOLAR</v>
          </cell>
          <cell r="P162">
            <v>1.5</v>
          </cell>
          <cell r="Q162" t="str">
            <v>TRIFASICA</v>
          </cell>
          <cell r="R162" t="str">
            <v>RESIDENCIAL</v>
          </cell>
          <cell r="S162" t="str">
            <v>RESIDENCIAL</v>
          </cell>
        </row>
        <row r="163">
          <cell r="B163" t="str">
            <v>A016312879</v>
          </cell>
          <cell r="C163">
            <v>42389</v>
          </cell>
          <cell r="D163">
            <v>2016</v>
          </cell>
          <cell r="E163">
            <v>1</v>
          </cell>
          <cell r="F163" t="str">
            <v>MARCELO DE ASSIS ROHRS</v>
          </cell>
          <cell r="G163" t="str">
            <v>025.990.797-99</v>
          </cell>
          <cell r="H163">
            <v>5233050</v>
          </cell>
          <cell r="I163" t="str">
            <v>EST MANGA LARGA 0000 CS SN LT 56 57 RUA</v>
          </cell>
          <cell r="J163" t="str">
            <v>24000-000</v>
          </cell>
          <cell r="K163" t="str">
            <v>PETROPOLIS</v>
          </cell>
          <cell r="L163" t="str">
            <v>SERRANA</v>
          </cell>
          <cell r="M163" t="str">
            <v>(24) 99814-6084</v>
          </cell>
          <cell r="N163" t="str">
            <v>marcelorohrs@gmail.com</v>
          </cell>
          <cell r="O163" t="str">
            <v>SOLAR</v>
          </cell>
          <cell r="P163">
            <v>2</v>
          </cell>
          <cell r="Q163" t="str">
            <v>TRIFASICA</v>
          </cell>
          <cell r="R163" t="str">
            <v>RESIDENCIAL</v>
          </cell>
          <cell r="S163" t="str">
            <v>RESIDENCIAL</v>
          </cell>
        </row>
        <row r="164">
          <cell r="B164" t="str">
            <v>A016313231</v>
          </cell>
          <cell r="C164">
            <v>42389</v>
          </cell>
          <cell r="D164">
            <v>2016</v>
          </cell>
          <cell r="E164">
            <v>1</v>
          </cell>
          <cell r="F164" t="str">
            <v>RICARDO CARNEIRO RAMOS</v>
          </cell>
          <cell r="G164" t="str">
            <v>000.523.291-17</v>
          </cell>
          <cell r="H164">
            <v>1887747</v>
          </cell>
          <cell r="I164" t="str">
            <v>RUA ITAOCARA Nº 129</v>
          </cell>
          <cell r="J164" t="str">
            <v>24240-100</v>
          </cell>
          <cell r="K164" t="str">
            <v>NITERÓI</v>
          </cell>
          <cell r="L164" t="str">
            <v>CENTRO</v>
          </cell>
          <cell r="M164" t="str">
            <v>(21) 99603-9278</v>
          </cell>
          <cell r="N164" t="str">
            <v>rcarneiror@yahoo.com.br</v>
          </cell>
          <cell r="O164" t="str">
            <v>SOLAR</v>
          </cell>
          <cell r="P164">
            <v>4</v>
          </cell>
          <cell r="Q164" t="str">
            <v>TRIFASICA</v>
          </cell>
          <cell r="R164" t="str">
            <v>RESIDENCIAL</v>
          </cell>
          <cell r="S164" t="str">
            <v>RESIDENCIAL</v>
          </cell>
        </row>
        <row r="165">
          <cell r="B165" t="str">
            <v>A016326282</v>
          </cell>
          <cell r="C165">
            <v>42390</v>
          </cell>
          <cell r="D165">
            <v>2016</v>
          </cell>
          <cell r="E165">
            <v>1</v>
          </cell>
          <cell r="F165" t="str">
            <v>GEOVANI RIBEIRO STARLING DINIZ</v>
          </cell>
          <cell r="G165" t="str">
            <v>075.370.296-79</v>
          </cell>
          <cell r="H165">
            <v>5721445</v>
          </cell>
          <cell r="I165" t="str">
            <v>TRAV ITAUNA 27 C02-Itauna</v>
          </cell>
          <cell r="J165" t="str">
            <v>28990-000</v>
          </cell>
          <cell r="K165" t="str">
            <v>SAQUAREMA</v>
          </cell>
          <cell r="L165" t="str">
            <v>LAGOS</v>
          </cell>
          <cell r="M165" t="str">
            <v>(21) 2552-4568</v>
          </cell>
          <cell r="N165" t="str">
            <v>geovani@generalservicessolutions.com.br</v>
          </cell>
          <cell r="O165" t="str">
            <v>SOLAR</v>
          </cell>
          <cell r="P165">
            <v>2.9249999999999998</v>
          </cell>
          <cell r="Q165" t="str">
            <v>TRIFASICA</v>
          </cell>
          <cell r="R165" t="str">
            <v>RESIDENCIAL</v>
          </cell>
          <cell r="S165" t="str">
            <v>RESIDENCIAL</v>
          </cell>
        </row>
        <row r="166">
          <cell r="B166" t="str">
            <v>A016326306</v>
          </cell>
          <cell r="C166">
            <v>42390</v>
          </cell>
          <cell r="D166">
            <v>2016</v>
          </cell>
          <cell r="E166">
            <v>1</v>
          </cell>
          <cell r="F166" t="str">
            <v>GEOVANI RIBEIRO STARLING DINIZ</v>
          </cell>
          <cell r="G166" t="str">
            <v>075.370.296-79</v>
          </cell>
          <cell r="H166">
            <v>5723627</v>
          </cell>
          <cell r="I166" t="str">
            <v>TRAV ITAUNA 27 C01</v>
          </cell>
          <cell r="J166" t="str">
            <v>28990-000</v>
          </cell>
          <cell r="K166" t="str">
            <v>SAQUAREMA</v>
          </cell>
          <cell r="L166" t="str">
            <v>LAGOS</v>
          </cell>
          <cell r="M166" t="str">
            <v>(21) 2552-4568</v>
          </cell>
          <cell r="N166">
            <v>0</v>
          </cell>
          <cell r="O166" t="str">
            <v>SOLAR</v>
          </cell>
          <cell r="P166">
            <v>0</v>
          </cell>
          <cell r="Q166" t="str">
            <v>BIFÁSICA</v>
          </cell>
          <cell r="R166" t="str">
            <v>RESIDENCIAL</v>
          </cell>
          <cell r="S166" t="str">
            <v>RESIDENCIAL</v>
          </cell>
        </row>
        <row r="167">
          <cell r="B167" t="str">
            <v>A016360591</v>
          </cell>
          <cell r="C167">
            <v>42395</v>
          </cell>
          <cell r="D167">
            <v>2016</v>
          </cell>
          <cell r="E167">
            <v>1</v>
          </cell>
          <cell r="F167" t="str">
            <v>ANNY KATHERINE PEREIRA BALDEZ</v>
          </cell>
          <cell r="G167" t="str">
            <v>014.658.797-90</v>
          </cell>
          <cell r="H167">
            <v>3291910</v>
          </cell>
          <cell r="I167" t="str">
            <v>RUA IGNES PEIXOTO Q 58 LT 7 C/3</v>
          </cell>
          <cell r="J167" t="str">
            <v>24000-000</v>
          </cell>
          <cell r="K167" t="str">
            <v>NITERÓI</v>
          </cell>
          <cell r="L167" t="str">
            <v>CENTRO</v>
          </cell>
          <cell r="M167" t="str">
            <v>(21) 2608-8098</v>
          </cell>
          <cell r="N167" t="str">
            <v>livivb@gmail.com</v>
          </cell>
          <cell r="O167" t="str">
            <v>SOLAR</v>
          </cell>
          <cell r="P167">
            <v>1.56</v>
          </cell>
          <cell r="Q167" t="str">
            <v>BIFÁSICA</v>
          </cell>
          <cell r="R167" t="str">
            <v>RESIDENCIAL</v>
          </cell>
          <cell r="S167" t="str">
            <v>RESIDENCIAL</v>
          </cell>
        </row>
        <row r="168">
          <cell r="B168" t="str">
            <v>A016372516</v>
          </cell>
          <cell r="C168">
            <v>42396</v>
          </cell>
          <cell r="D168">
            <v>2016</v>
          </cell>
          <cell r="E168">
            <v>1</v>
          </cell>
          <cell r="F168" t="str">
            <v>LUCIANA VERAS SANTOS MOREIRA</v>
          </cell>
          <cell r="G168" t="str">
            <v>027.354.437-36</v>
          </cell>
          <cell r="H168">
            <v>5871867</v>
          </cell>
          <cell r="I168" t="str">
            <v>R SANHACO LT 06 QD 02</v>
          </cell>
          <cell r="J168" t="str">
            <v>24355-170</v>
          </cell>
          <cell r="K168" t="str">
            <v>NITERÓI</v>
          </cell>
          <cell r="L168" t="str">
            <v>CENTRO</v>
          </cell>
          <cell r="M168" t="str">
            <v>(21) 2608-1414</v>
          </cell>
          <cell r="N168" t="str">
            <v>luciana.moreira@enel.com</v>
          </cell>
          <cell r="O168" t="str">
            <v>SOLAR</v>
          </cell>
          <cell r="P168">
            <v>4.68</v>
          </cell>
          <cell r="Q168" t="str">
            <v>TRIFASICA</v>
          </cell>
          <cell r="R168" t="str">
            <v>RESIDENCIAL</v>
          </cell>
          <cell r="S168" t="str">
            <v>RESIDENCIAL</v>
          </cell>
        </row>
        <row r="169">
          <cell r="B169" t="str">
            <v>A016373095</v>
          </cell>
          <cell r="C169">
            <v>42396</v>
          </cell>
          <cell r="D169">
            <v>2016</v>
          </cell>
          <cell r="E169">
            <v>1</v>
          </cell>
          <cell r="F169" t="str">
            <v>AMPLA C M PESQ CIDADE INTELIGENTE BUZIOS</v>
          </cell>
          <cell r="G169" t="str">
            <v>33.050.071/0001-58</v>
          </cell>
          <cell r="H169">
            <v>4741496</v>
          </cell>
          <cell r="I169" t="str">
            <v>RUA B 00815 CS LOJA 11</v>
          </cell>
          <cell r="J169" t="str">
            <v>28950-000</v>
          </cell>
          <cell r="K169" t="str">
            <v>ARMAÇÃO DOS BÚZIOS</v>
          </cell>
          <cell r="L169" t="str">
            <v>LAGOS</v>
          </cell>
          <cell r="M169" t="str">
            <v>(22) 2623-1556</v>
          </cell>
          <cell r="N169" t="str">
            <v>weules.correia@enel.com</v>
          </cell>
          <cell r="O169" t="str">
            <v>SOLAR</v>
          </cell>
          <cell r="P169">
            <v>9.1199999999999992</v>
          </cell>
          <cell r="Q169" t="str">
            <v>TRIFASICA</v>
          </cell>
          <cell r="R169" t="str">
            <v>COMERCIAL</v>
          </cell>
          <cell r="S169" t="str">
            <v>CONSUMO PROPRIO</v>
          </cell>
        </row>
        <row r="170">
          <cell r="B170" t="str">
            <v>A016380716</v>
          </cell>
          <cell r="C170">
            <v>42396</v>
          </cell>
          <cell r="D170">
            <v>2016</v>
          </cell>
          <cell r="E170">
            <v>1</v>
          </cell>
          <cell r="F170" t="str">
            <v>ROSILENE DOMARD RIBEIRO</v>
          </cell>
          <cell r="G170" t="str">
            <v>411.247.906-91</v>
          </cell>
          <cell r="H170">
            <v>5291868</v>
          </cell>
          <cell r="I170" t="str">
            <v>RUA GALDINO SILVA 18</v>
          </cell>
          <cell r="J170" t="str">
            <v>28200-000</v>
          </cell>
          <cell r="K170" t="str">
            <v>S JOAO DA BARRA</v>
          </cell>
          <cell r="L170" t="str">
            <v>CAMPOS</v>
          </cell>
          <cell r="M170" t="str">
            <v>(22) 2741-5757</v>
          </cell>
          <cell r="N170" t="str">
            <v>rribeiro754@hotmail.com</v>
          </cell>
          <cell r="O170" t="str">
            <v>SOLAR</v>
          </cell>
          <cell r="P170">
            <v>4</v>
          </cell>
          <cell r="Q170" t="str">
            <v>TRIFASICA</v>
          </cell>
          <cell r="R170" t="str">
            <v>RESIDENCIAL</v>
          </cell>
          <cell r="S170" t="str">
            <v>RESIDENCIAL</v>
          </cell>
        </row>
        <row r="171">
          <cell r="B171" t="str">
            <v>A016431092</v>
          </cell>
          <cell r="C171">
            <v>42402</v>
          </cell>
          <cell r="D171">
            <v>2016</v>
          </cell>
          <cell r="E171">
            <v>2</v>
          </cell>
          <cell r="F171" t="str">
            <v>RAFAEL ALVES ABUD</v>
          </cell>
          <cell r="G171" t="str">
            <v>026.969.387-41</v>
          </cell>
          <cell r="H171">
            <v>5242224</v>
          </cell>
          <cell r="I171" t="str">
            <v>RUA FRANCISCO SALDANHA GUERRA 55</v>
          </cell>
          <cell r="J171" t="str">
            <v>28300-000</v>
          </cell>
          <cell r="K171" t="str">
            <v>ITAPERUNA</v>
          </cell>
          <cell r="L171" t="str">
            <v>CAMPOS</v>
          </cell>
          <cell r="M171" t="str">
            <v>(22) 99225-9694</v>
          </cell>
          <cell r="N171" t="str">
            <v>abud.raf@gmail.com</v>
          </cell>
          <cell r="O171" t="str">
            <v>SOLAR</v>
          </cell>
          <cell r="P171">
            <v>8.16</v>
          </cell>
          <cell r="Q171" t="str">
            <v>TRIFASICA</v>
          </cell>
          <cell r="R171" t="str">
            <v>RESIDENCIAL</v>
          </cell>
          <cell r="S171" t="str">
            <v>RESIDENCIAL</v>
          </cell>
        </row>
        <row r="172">
          <cell r="B172" t="str">
            <v>A016477950</v>
          </cell>
          <cell r="C172">
            <v>42411</v>
          </cell>
          <cell r="D172">
            <v>2016</v>
          </cell>
          <cell r="E172">
            <v>2</v>
          </cell>
          <cell r="F172" t="str">
            <v>ROSANGELA DOS SANTOS ROCHA</v>
          </cell>
          <cell r="G172" t="str">
            <v>722.514.847-87</v>
          </cell>
          <cell r="H172">
            <v>4491075</v>
          </cell>
          <cell r="I172" t="str">
            <v>RIA ADALGISA MONTEIRO N 750 LT 07B</v>
          </cell>
          <cell r="J172" t="str">
            <v>24342-110</v>
          </cell>
          <cell r="K172" t="str">
            <v>NITERÓI</v>
          </cell>
          <cell r="L172" t="str">
            <v>CENTRO</v>
          </cell>
          <cell r="M172" t="str">
            <v>(21) 98890-8556</v>
          </cell>
          <cell r="N172" t="str">
            <v>falacomigo42@yahoo.com.br</v>
          </cell>
          <cell r="O172" t="str">
            <v>SOLAR</v>
          </cell>
          <cell r="P172">
            <v>4.59</v>
          </cell>
          <cell r="Q172" t="str">
            <v>TRIFASICA</v>
          </cell>
          <cell r="R172" t="str">
            <v>RESIDENCIAL</v>
          </cell>
          <cell r="S172" t="str">
            <v>RESIDENCIAL</v>
          </cell>
        </row>
        <row r="173">
          <cell r="B173" t="str">
            <v>A016483568</v>
          </cell>
          <cell r="C173">
            <v>42411</v>
          </cell>
          <cell r="D173">
            <v>2016</v>
          </cell>
          <cell r="E173">
            <v>2</v>
          </cell>
          <cell r="F173" t="str">
            <v>BRUCAR RESTAURANTE E PIZZARIA LTDA</v>
          </cell>
          <cell r="G173" t="str">
            <v>18.477.499/0001-98</v>
          </cell>
          <cell r="H173">
            <v>6184604</v>
          </cell>
          <cell r="I173" t="str">
            <v xml:space="preserve">AV 22 DE MAIO LT 3428 ANEXO A </v>
          </cell>
          <cell r="J173" t="str">
            <v>24800-000</v>
          </cell>
          <cell r="K173" t="str">
            <v>ITABORAÍ</v>
          </cell>
          <cell r="L173" t="str">
            <v>SÃO GONÇALO</v>
          </cell>
          <cell r="M173" t="str">
            <v>(21) 3639-2169</v>
          </cell>
          <cell r="N173" t="str">
            <v>brumimello@gmail.com</v>
          </cell>
          <cell r="O173" t="str">
            <v>SOLAR</v>
          </cell>
          <cell r="P173">
            <v>30</v>
          </cell>
          <cell r="Q173" t="str">
            <v>TRIFASICA</v>
          </cell>
          <cell r="R173" t="str">
            <v>COMERCIAL</v>
          </cell>
          <cell r="S173" t="str">
            <v>COMERCIAL</v>
          </cell>
        </row>
        <row r="174">
          <cell r="B174" t="str">
            <v>A016504548</v>
          </cell>
          <cell r="C174">
            <v>42415</v>
          </cell>
          <cell r="D174">
            <v>2016</v>
          </cell>
          <cell r="E174">
            <v>2</v>
          </cell>
          <cell r="F174" t="str">
            <v>CONDOMINIO DO EDIFICIO ZADAR</v>
          </cell>
          <cell r="G174" t="str">
            <v>23.234.877/0001-42</v>
          </cell>
          <cell r="H174">
            <v>6139905</v>
          </cell>
          <cell r="I174" t="str">
            <v xml:space="preserve">RUA DR JOAQUIM PEIXOTO 22 SERVIÇO </v>
          </cell>
          <cell r="J174" t="str">
            <v>24370-100</v>
          </cell>
          <cell r="K174" t="str">
            <v>NITERÓI</v>
          </cell>
          <cell r="L174" t="str">
            <v>CENTRO</v>
          </cell>
          <cell r="M174" t="str">
            <v>(21) 2609-9668</v>
          </cell>
          <cell r="N174" t="str">
            <v>rafael@rgcortes.com.br</v>
          </cell>
          <cell r="O174" t="str">
            <v>SOLAR</v>
          </cell>
          <cell r="P174">
            <v>10</v>
          </cell>
          <cell r="Q174" t="str">
            <v>TRIFASICA</v>
          </cell>
          <cell r="R174" t="str">
            <v>COMERCIAL</v>
          </cell>
          <cell r="S174" t="str">
            <v>COMERCIAL</v>
          </cell>
        </row>
        <row r="175">
          <cell r="B175" t="str">
            <v>A016512031</v>
          </cell>
          <cell r="C175">
            <v>42416</v>
          </cell>
          <cell r="D175">
            <v>2016</v>
          </cell>
          <cell r="E175">
            <v>2</v>
          </cell>
          <cell r="F175" t="str">
            <v>MARCIA CANDIDA SILVA TEIXEIRA</v>
          </cell>
          <cell r="G175" t="str">
            <v>344.368.206-53</v>
          </cell>
          <cell r="H175">
            <v>3749836</v>
          </cell>
          <cell r="I175" t="str">
            <v>RUA DOURADO N 159 CS 01</v>
          </cell>
          <cell r="J175" t="str">
            <v>28860-000</v>
          </cell>
          <cell r="K175" t="str">
            <v>CASIMIRO ABREU</v>
          </cell>
          <cell r="L175" t="str">
            <v>MACAE</v>
          </cell>
          <cell r="M175" t="str">
            <v>(22) 98808-3099</v>
          </cell>
          <cell r="N175" t="str">
            <v>nicolauatl@hotmail.com</v>
          </cell>
          <cell r="O175" t="str">
            <v>SOLAR</v>
          </cell>
          <cell r="P175">
            <v>5.0999999999999996</v>
          </cell>
          <cell r="Q175" t="str">
            <v>TRIFASICA</v>
          </cell>
          <cell r="R175" t="str">
            <v>RESIDENCIAL</v>
          </cell>
          <cell r="S175" t="str">
            <v>RESIDENCIAL</v>
          </cell>
        </row>
        <row r="176">
          <cell r="B176" t="str">
            <v>A016513733</v>
          </cell>
          <cell r="C176">
            <v>42416</v>
          </cell>
          <cell r="D176">
            <v>2016</v>
          </cell>
          <cell r="E176">
            <v>2</v>
          </cell>
          <cell r="F176" t="str">
            <v>WALTER DE ASSIS</v>
          </cell>
          <cell r="G176" t="str">
            <v>324.140.217-72</v>
          </cell>
          <cell r="H176">
            <v>274499</v>
          </cell>
          <cell r="I176" t="str">
            <v>AV FLORESTAN FERNANDES N 700</v>
          </cell>
          <cell r="J176" t="str">
            <v>24358-580</v>
          </cell>
          <cell r="K176" t="str">
            <v>NITERÓI</v>
          </cell>
          <cell r="L176" t="str">
            <v>CENTRO</v>
          </cell>
          <cell r="M176" t="str">
            <v>(21) 96910-0093</v>
          </cell>
          <cell r="N176" t="str">
            <v>walterdeassis@gmail.com</v>
          </cell>
          <cell r="O176" t="str">
            <v>SOLAR</v>
          </cell>
          <cell r="P176">
            <v>5.2</v>
          </cell>
          <cell r="Q176" t="str">
            <v>TRIFASICA</v>
          </cell>
          <cell r="R176" t="str">
            <v>RESIDENCIAL</v>
          </cell>
          <cell r="S176" t="str">
            <v>RESIDENCIAL</v>
          </cell>
        </row>
        <row r="177">
          <cell r="B177" t="str">
            <v>A016524340</v>
          </cell>
          <cell r="C177">
            <v>42417</v>
          </cell>
          <cell r="D177">
            <v>2016</v>
          </cell>
          <cell r="E177">
            <v>2</v>
          </cell>
          <cell r="F177" t="str">
            <v>CARLOS HENRIQUE RODRIGUES ALVES</v>
          </cell>
          <cell r="G177" t="str">
            <v>000.973.427-93</v>
          </cell>
          <cell r="H177">
            <v>3003477</v>
          </cell>
          <cell r="I177" t="str">
            <v>ROD BR 493 CASA 69 COND VIL SF 4</v>
          </cell>
          <cell r="J177" t="str">
            <v>24857-604</v>
          </cell>
          <cell r="K177" t="str">
            <v>ITABORAÍ</v>
          </cell>
          <cell r="L177" t="str">
            <v>SÃO GONÇALO</v>
          </cell>
          <cell r="M177" t="str">
            <v>(21) 3638-3631</v>
          </cell>
          <cell r="N177" t="str">
            <v>chras@ig.com.br</v>
          </cell>
          <cell r="O177" t="str">
            <v>SOLAR</v>
          </cell>
          <cell r="P177">
            <v>3</v>
          </cell>
          <cell r="Q177" t="str">
            <v>TRIFASICA</v>
          </cell>
          <cell r="R177" t="str">
            <v>RESIDENCIAL</v>
          </cell>
          <cell r="S177" t="str">
            <v>RESIDENCIAL</v>
          </cell>
        </row>
        <row r="178">
          <cell r="B178" t="str">
            <v>A016532724</v>
          </cell>
          <cell r="C178">
            <v>42418</v>
          </cell>
          <cell r="D178">
            <v>2016</v>
          </cell>
          <cell r="E178">
            <v>2</v>
          </cell>
          <cell r="F178" t="str">
            <v>CENTRO E MARGARIDA LTDA</v>
          </cell>
          <cell r="G178" t="str">
            <v>32.025.033/0001-82</v>
          </cell>
          <cell r="H178">
            <v>738609</v>
          </cell>
          <cell r="I178" t="str">
            <v>RUA N S DAS GRAÇAS Nº 261</v>
          </cell>
          <cell r="J178" t="str">
            <v>28970-000</v>
          </cell>
          <cell r="K178" t="str">
            <v>ARARUAMA</v>
          </cell>
          <cell r="L178" t="str">
            <v>LAGOS</v>
          </cell>
          <cell r="M178" t="str">
            <v>(22) 2665-4173</v>
          </cell>
          <cell r="N178" t="str">
            <v>rafael.chagas@cem.g12.br</v>
          </cell>
          <cell r="O178" t="str">
            <v>SOLAR</v>
          </cell>
          <cell r="P178">
            <v>45.76</v>
          </cell>
          <cell r="Q178" t="str">
            <v>TRIFASICA</v>
          </cell>
          <cell r="R178" t="str">
            <v>COMERCIAL</v>
          </cell>
          <cell r="S178" t="str">
            <v>COMERCIAL</v>
          </cell>
        </row>
        <row r="179">
          <cell r="B179" t="str">
            <v>A016532835</v>
          </cell>
          <cell r="C179">
            <v>42418</v>
          </cell>
          <cell r="D179">
            <v>2016</v>
          </cell>
          <cell r="E179">
            <v>2</v>
          </cell>
          <cell r="F179" t="str">
            <v xml:space="preserve">COLEGIO ESCREVENDO O FUTURO </v>
          </cell>
          <cell r="G179" t="str">
            <v>09.294.937/0001-91</v>
          </cell>
          <cell r="H179">
            <v>3619520</v>
          </cell>
          <cell r="I179" t="str">
            <v>AV ROBERTO SILVEIRA N 306</v>
          </cell>
          <cell r="J179" t="str">
            <v>24230-161</v>
          </cell>
          <cell r="K179" t="str">
            <v>NITERÓI</v>
          </cell>
          <cell r="L179" t="str">
            <v>CENTRO</v>
          </cell>
          <cell r="M179">
            <v>0</v>
          </cell>
          <cell r="N179">
            <v>0</v>
          </cell>
          <cell r="O179" t="str">
            <v>SOLAR</v>
          </cell>
          <cell r="P179">
            <v>15</v>
          </cell>
          <cell r="Q179" t="str">
            <v>TRIFASICA</v>
          </cell>
          <cell r="R179" t="str">
            <v>COMERCIAL</v>
          </cell>
          <cell r="S179" t="str">
            <v>COMERCIAL</v>
          </cell>
        </row>
        <row r="180">
          <cell r="B180" t="str">
            <v>A016532878</v>
          </cell>
          <cell r="C180">
            <v>42418</v>
          </cell>
          <cell r="D180">
            <v>2016</v>
          </cell>
          <cell r="E180">
            <v>2</v>
          </cell>
          <cell r="F180" t="str">
            <v>FLUMINENSE ATLETICO CLUB</v>
          </cell>
          <cell r="G180" t="str">
            <v>29.204.252/0001-14</v>
          </cell>
          <cell r="H180">
            <v>446031</v>
          </cell>
          <cell r="I180" t="str">
            <v>RUA XAVIER DE BRITO N 22</v>
          </cell>
          <cell r="J180" t="str">
            <v>24030-140</v>
          </cell>
          <cell r="K180" t="str">
            <v>NITERÓI</v>
          </cell>
          <cell r="L180" t="str">
            <v>CENTRO</v>
          </cell>
          <cell r="M180" t="str">
            <v>(21) 99124-8904</v>
          </cell>
          <cell r="N180" t="str">
            <v>secretaria@fluminenseac.com.br</v>
          </cell>
          <cell r="O180" t="str">
            <v>SOLAR</v>
          </cell>
          <cell r="P180">
            <v>40</v>
          </cell>
          <cell r="Q180" t="str">
            <v>TRIFASICA</v>
          </cell>
          <cell r="R180" t="str">
            <v>COMERCIAL</v>
          </cell>
          <cell r="S180" t="str">
            <v>COMERCIAL</v>
          </cell>
        </row>
        <row r="181">
          <cell r="B181" t="str">
            <v>A016532900</v>
          </cell>
          <cell r="C181">
            <v>42418</v>
          </cell>
          <cell r="D181">
            <v>2016</v>
          </cell>
          <cell r="E181">
            <v>2</v>
          </cell>
          <cell r="F181" t="str">
            <v>UDBRAX DISTRIBUIDORA DE UTILIDAD</v>
          </cell>
          <cell r="G181" t="str">
            <v>10.909.753/0007-63</v>
          </cell>
          <cell r="H181">
            <v>5702423</v>
          </cell>
          <cell r="I181" t="str">
            <v>ROD AMARAL PEIXOTO 0 LJ 04 KM 16 LT</v>
          </cell>
          <cell r="J181" t="str">
            <v>24900-000</v>
          </cell>
          <cell r="K181" t="str">
            <v>MARICÁ</v>
          </cell>
          <cell r="L181" t="str">
            <v>CENTRO</v>
          </cell>
          <cell r="M181" t="str">
            <v>(22) 9717-7806</v>
          </cell>
          <cell r="N181" t="str">
            <v>victor@girolarelazer.com.br</v>
          </cell>
          <cell r="O181" t="str">
            <v>SOLAR</v>
          </cell>
          <cell r="P181">
            <v>10</v>
          </cell>
          <cell r="Q181" t="str">
            <v>TRIFASICA</v>
          </cell>
          <cell r="R181" t="str">
            <v>COMERCIAL</v>
          </cell>
          <cell r="S181" t="str">
            <v>COMERCIAL</v>
          </cell>
        </row>
        <row r="182">
          <cell r="B182" t="str">
            <v>A016539134</v>
          </cell>
          <cell r="C182">
            <v>42418</v>
          </cell>
          <cell r="D182">
            <v>2016</v>
          </cell>
          <cell r="E182">
            <v>2</v>
          </cell>
          <cell r="F182" t="str">
            <v>MIRIAM DOS SANTOS SILVA BARROS</v>
          </cell>
          <cell r="G182" t="str">
            <v>552.098.157-49</v>
          </cell>
          <cell r="H182">
            <v>4692471</v>
          </cell>
          <cell r="I182" t="str">
            <v>RUA JOSE HENRIQUE DA SILVA 248 APTO</v>
          </cell>
          <cell r="J182" t="str">
            <v>27920-010</v>
          </cell>
          <cell r="K182" t="str">
            <v>MACAÉ</v>
          </cell>
          <cell r="L182" t="str">
            <v>MACAE</v>
          </cell>
          <cell r="M182" t="str">
            <v>(22) 7813-7024</v>
          </cell>
          <cell r="N182">
            <v>0</v>
          </cell>
          <cell r="O182" t="str">
            <v>SOLAR</v>
          </cell>
          <cell r="P182">
            <v>2</v>
          </cell>
          <cell r="Q182" t="str">
            <v>TRIFASICA</v>
          </cell>
          <cell r="R182" t="str">
            <v>RESIDENCIAL</v>
          </cell>
          <cell r="S182" t="str">
            <v>RESIDENCIAL</v>
          </cell>
        </row>
        <row r="183">
          <cell r="B183" t="str">
            <v>A016539364</v>
          </cell>
          <cell r="C183">
            <v>42418</v>
          </cell>
          <cell r="D183">
            <v>2016</v>
          </cell>
          <cell r="E183">
            <v>2</v>
          </cell>
          <cell r="F183" t="str">
            <v>JOSE GERALDO ALONSO MACIEIRA</v>
          </cell>
          <cell r="G183" t="str">
            <v>854.227.707-49</v>
          </cell>
          <cell r="H183">
            <v>4444686</v>
          </cell>
          <cell r="I183" t="str">
            <v>RUA PADRE CÍCERO 1171</v>
          </cell>
          <cell r="J183" t="str">
            <v>25974-451</v>
          </cell>
          <cell r="K183" t="str">
            <v>TERESOPOLIS</v>
          </cell>
          <cell r="L183" t="str">
            <v>SERRANA</v>
          </cell>
          <cell r="M183" t="str">
            <v>(21) 2641-7758</v>
          </cell>
          <cell r="N183" t="str">
            <v>josemacieira@oi.com.br</v>
          </cell>
          <cell r="O183" t="str">
            <v>SOLAR</v>
          </cell>
          <cell r="P183">
            <v>3</v>
          </cell>
          <cell r="Q183" t="str">
            <v>TRIFASICA</v>
          </cell>
          <cell r="R183" t="str">
            <v>RESIDENCIAL</v>
          </cell>
          <cell r="S183" t="str">
            <v>RESIDENCIAL</v>
          </cell>
        </row>
        <row r="184">
          <cell r="B184" t="str">
            <v>A016562835</v>
          </cell>
          <cell r="C184">
            <v>42422</v>
          </cell>
          <cell r="D184">
            <v>2016</v>
          </cell>
          <cell r="E184">
            <v>2</v>
          </cell>
          <cell r="F184" t="str">
            <v>MANUEL UZEDA LEON</v>
          </cell>
          <cell r="G184" t="str">
            <v>232.590.437-72</v>
          </cell>
          <cell r="H184">
            <v>3443302</v>
          </cell>
          <cell r="I184" t="str">
            <v xml:space="preserve">RUA 85 LT 34 QD 446 </v>
          </cell>
          <cell r="J184" t="str">
            <v>24900-000</v>
          </cell>
          <cell r="K184" t="str">
            <v>MARICÁ</v>
          </cell>
          <cell r="L184" t="str">
            <v>CENTRO</v>
          </cell>
          <cell r="M184" t="str">
            <v>(21) 99923-7933</v>
          </cell>
          <cell r="N184" t="str">
            <v>manueluzedaleon@yahoo.com.br</v>
          </cell>
          <cell r="O184" t="str">
            <v>SOLAR</v>
          </cell>
          <cell r="P184">
            <v>0.5</v>
          </cell>
          <cell r="Q184" t="str">
            <v>BIFÁSICA</v>
          </cell>
          <cell r="R184" t="str">
            <v>RESIDENCIAL</v>
          </cell>
          <cell r="S184" t="str">
            <v>RESIDENCIAL</v>
          </cell>
        </row>
        <row r="185">
          <cell r="B185" t="str">
            <v>A016589098</v>
          </cell>
          <cell r="C185">
            <v>42425</v>
          </cell>
          <cell r="D185">
            <v>2016</v>
          </cell>
          <cell r="E185">
            <v>2</v>
          </cell>
          <cell r="F185" t="str">
            <v>MARCIO ANDRE MERIDA AGUIAR</v>
          </cell>
          <cell r="G185" t="str">
            <v>017.707.907-05</v>
          </cell>
          <cell r="H185">
            <v>3734393</v>
          </cell>
          <cell r="I185" t="str">
            <v>RUA OSVALDO DE ANDRADE CS 50 52</v>
          </cell>
          <cell r="J185" t="str">
            <v>28000-000</v>
          </cell>
          <cell r="K185" t="str">
            <v>CAMPOS</v>
          </cell>
          <cell r="L185" t="str">
            <v>CAMPOS</v>
          </cell>
          <cell r="M185" t="str">
            <v>(22) 98811-8261</v>
          </cell>
          <cell r="N185" t="str">
            <v>marciomerida@yahoo.com.br</v>
          </cell>
          <cell r="O185" t="str">
            <v>SOLAR</v>
          </cell>
          <cell r="P185">
            <v>3.12</v>
          </cell>
          <cell r="Q185" t="str">
            <v>TRIFASICA</v>
          </cell>
          <cell r="R185" t="str">
            <v>RESIDENCIAL</v>
          </cell>
          <cell r="S185" t="str">
            <v>RESIDENCIAL</v>
          </cell>
        </row>
        <row r="186">
          <cell r="B186" t="str">
            <v>A016593183</v>
          </cell>
          <cell r="C186">
            <v>42425</v>
          </cell>
          <cell r="D186">
            <v>2016</v>
          </cell>
          <cell r="E186">
            <v>2</v>
          </cell>
          <cell r="F186" t="str">
            <v>ADIEL FERNANDES SILVA</v>
          </cell>
          <cell r="G186" t="str">
            <v>944.363.397-34</v>
          </cell>
          <cell r="H186">
            <v>2272779</v>
          </cell>
          <cell r="I186" t="str">
            <v>RUA JOAO JOSE PREVITALI N 246</v>
          </cell>
          <cell r="J186" t="str">
            <v>28735-000</v>
          </cell>
          <cell r="K186" t="str">
            <v>QUISSAMÃ</v>
          </cell>
          <cell r="L186" t="str">
            <v>MACAE</v>
          </cell>
          <cell r="M186" t="str">
            <v>(22) 2768-1362</v>
          </cell>
          <cell r="N186" t="str">
            <v>adielfernandes_silva@hotmail.com</v>
          </cell>
          <cell r="O186" t="str">
            <v>SOLAR</v>
          </cell>
          <cell r="P186">
            <v>4.08</v>
          </cell>
          <cell r="Q186" t="str">
            <v>BIFÁSICA</v>
          </cell>
          <cell r="R186" t="str">
            <v>RESIDENCIAL</v>
          </cell>
          <cell r="S186" t="str">
            <v>RESIDENCIAL</v>
          </cell>
        </row>
        <row r="187">
          <cell r="B187" t="str">
            <v>A016602072</v>
          </cell>
          <cell r="C187">
            <v>42425</v>
          </cell>
          <cell r="D187">
            <v>2016</v>
          </cell>
          <cell r="E187">
            <v>2</v>
          </cell>
          <cell r="F187" t="str">
            <v>BRAULIO JOSE TANUS BRAS</v>
          </cell>
          <cell r="G187" t="str">
            <v>701.985.541-50</v>
          </cell>
          <cell r="H187">
            <v>679601</v>
          </cell>
          <cell r="I187" t="str">
            <v>FAZENDA DO DESERTO</v>
          </cell>
          <cell r="J187" t="str">
            <v>28390-000</v>
          </cell>
          <cell r="K187" t="str">
            <v>PORCIÚNCULA</v>
          </cell>
          <cell r="L187" t="str">
            <v>CAMPOS</v>
          </cell>
          <cell r="M187">
            <v>0</v>
          </cell>
          <cell r="N187" t="str">
            <v>beatriz.gomes@grupolider.com.br</v>
          </cell>
          <cell r="O187" t="str">
            <v>SOLAR</v>
          </cell>
          <cell r="P187">
            <v>15.6</v>
          </cell>
          <cell r="Q187" t="str">
            <v>TRIFASICA</v>
          </cell>
          <cell r="R187" t="str">
            <v>RURAL</v>
          </cell>
          <cell r="S187" t="str">
            <v>RURAL</v>
          </cell>
        </row>
        <row r="188">
          <cell r="B188" t="str">
            <v>A016623690</v>
          </cell>
          <cell r="C188">
            <v>42430</v>
          </cell>
          <cell r="D188">
            <v>2016</v>
          </cell>
          <cell r="E188">
            <v>3</v>
          </cell>
          <cell r="F188" t="str">
            <v>DULCILENE LIMA BARBOSA</v>
          </cell>
          <cell r="G188" t="str">
            <v>485.197.072-20</v>
          </cell>
          <cell r="H188">
            <v>6158755</v>
          </cell>
          <cell r="I188" t="str">
            <v>PRAIA GRAGOATA 161 TR</v>
          </cell>
          <cell r="J188" t="str">
            <v>24210-380</v>
          </cell>
          <cell r="K188" t="str">
            <v>NITERÓI</v>
          </cell>
          <cell r="L188" t="str">
            <v>CENTRO</v>
          </cell>
          <cell r="M188" t="str">
            <v>(21) 2613-4526</v>
          </cell>
          <cell r="N188" t="str">
            <v>dlabarbosa@yahoo.com.br</v>
          </cell>
          <cell r="O188" t="str">
            <v>SOLAR</v>
          </cell>
          <cell r="P188">
            <v>9.36</v>
          </cell>
          <cell r="Q188" t="str">
            <v>TRIFASICA</v>
          </cell>
          <cell r="R188" t="str">
            <v>RESIDENCIAL</v>
          </cell>
          <cell r="S188" t="str">
            <v>RESIDENCIAL</v>
          </cell>
        </row>
        <row r="189">
          <cell r="B189" t="str">
            <v>A016639659</v>
          </cell>
          <cell r="C189">
            <v>42432</v>
          </cell>
          <cell r="D189">
            <v>2016</v>
          </cell>
          <cell r="E189">
            <v>3</v>
          </cell>
          <cell r="F189" t="str">
            <v>ACADEMIA SB FITNESS CLUB LTDA</v>
          </cell>
          <cell r="G189" t="str">
            <v>18.397.296/0001-91</v>
          </cell>
          <cell r="H189">
            <v>6040387</v>
          </cell>
          <cell r="I189" t="str">
            <v>RUA JB MAIA SALGADO 68 Q C</v>
          </cell>
          <cell r="J189" t="str">
            <v>24800-000</v>
          </cell>
          <cell r="K189" t="str">
            <v>ITABORAÍ</v>
          </cell>
          <cell r="L189" t="str">
            <v>SÃO GONÇALO</v>
          </cell>
          <cell r="M189" t="str">
            <v>(21) 2623-7138</v>
          </cell>
          <cell r="N189" t="str">
            <v>fixfitnessclub@hotmail.com</v>
          </cell>
          <cell r="O189" t="str">
            <v>SOLAR</v>
          </cell>
          <cell r="P189">
            <v>20</v>
          </cell>
          <cell r="Q189" t="str">
            <v>TRIFASICA</v>
          </cell>
          <cell r="R189" t="str">
            <v>COMERCIAL</v>
          </cell>
          <cell r="S189" t="str">
            <v>COMERCIAL</v>
          </cell>
        </row>
        <row r="190">
          <cell r="B190" t="str">
            <v>A016639710</v>
          </cell>
          <cell r="C190">
            <v>42432</v>
          </cell>
          <cell r="D190">
            <v>2016</v>
          </cell>
          <cell r="E190">
            <v>3</v>
          </cell>
          <cell r="F190" t="str">
            <v>AVILA ROCHA DISTRIBUIDORA LTDA</v>
          </cell>
          <cell r="G190" t="str">
            <v>22.005.666/0001-75</v>
          </cell>
          <cell r="H190">
            <v>5976164</v>
          </cell>
          <cell r="I190" t="str">
            <v>ROD AMARAL PEIXOTO 000 LT 02 QD 02</v>
          </cell>
          <cell r="J190" t="str">
            <v>28970-000</v>
          </cell>
          <cell r="K190" t="str">
            <v>ARARUAMA</v>
          </cell>
          <cell r="L190" t="str">
            <v>LAGOS</v>
          </cell>
          <cell r="M190" t="str">
            <v>(22) 9882-8011</v>
          </cell>
          <cell r="N190">
            <v>0</v>
          </cell>
          <cell r="O190" t="str">
            <v>SOLAR</v>
          </cell>
          <cell r="P190">
            <v>9.6</v>
          </cell>
          <cell r="Q190" t="str">
            <v>TRIFASICA</v>
          </cell>
          <cell r="R190" t="str">
            <v>COMERCIAL</v>
          </cell>
          <cell r="S190" t="str">
            <v>COMERCIAL</v>
          </cell>
        </row>
        <row r="191">
          <cell r="B191" t="str">
            <v>A016664700</v>
          </cell>
          <cell r="C191">
            <v>42436</v>
          </cell>
          <cell r="D191">
            <v>2016</v>
          </cell>
          <cell r="E191">
            <v>3</v>
          </cell>
          <cell r="F191" t="str">
            <v>CONCHITA GODINHO NOVAES MANAIA</v>
          </cell>
          <cell r="G191" t="str">
            <v>500.637.827-15</v>
          </cell>
          <cell r="H191">
            <v>5788805</v>
          </cell>
          <cell r="I191" t="str">
            <v>RUA 35 LT 3 QD 108 A</v>
          </cell>
          <cell r="J191" t="str">
            <v>24000-000</v>
          </cell>
          <cell r="K191" t="str">
            <v>NITERÓI</v>
          </cell>
          <cell r="L191" t="str">
            <v>CENTRO</v>
          </cell>
          <cell r="M191" t="str">
            <v>(21) 97289-0064</v>
          </cell>
          <cell r="N191" t="str">
            <v>cmanaia@ig.com.br</v>
          </cell>
          <cell r="O191" t="str">
            <v>SOLAR</v>
          </cell>
          <cell r="P191">
            <v>7.44</v>
          </cell>
          <cell r="Q191" t="str">
            <v>TRIFASICA</v>
          </cell>
          <cell r="R191" t="str">
            <v>RESIDENCIAL</v>
          </cell>
          <cell r="S191" t="str">
            <v>RESIDENCIAL</v>
          </cell>
        </row>
        <row r="192">
          <cell r="B192" t="str">
            <v>A016666676</v>
          </cell>
          <cell r="C192">
            <v>42436</v>
          </cell>
          <cell r="D192">
            <v>2016</v>
          </cell>
          <cell r="E192">
            <v>3</v>
          </cell>
          <cell r="F192" t="str">
            <v>LUIZ ANTONIO GASPAR</v>
          </cell>
          <cell r="G192" t="str">
            <v>757.891.917-20</v>
          </cell>
          <cell r="H192">
            <v>4523736</v>
          </cell>
          <cell r="I192" t="str">
            <v>EST DO RIO FUNDO 00090 COND RURAL TRES</v>
          </cell>
          <cell r="J192" t="str">
            <v>24910-360</v>
          </cell>
          <cell r="K192" t="str">
            <v>MARICÁ</v>
          </cell>
          <cell r="L192" t="str">
            <v>CENTRO</v>
          </cell>
          <cell r="M192" t="str">
            <v>(21) 3356-2829</v>
          </cell>
          <cell r="N192" t="str">
            <v>bfkgaspar@gmail.com</v>
          </cell>
          <cell r="O192" t="str">
            <v>SOLAR</v>
          </cell>
          <cell r="P192">
            <v>4.68</v>
          </cell>
          <cell r="Q192" t="str">
            <v>TRIFASICA</v>
          </cell>
          <cell r="R192" t="str">
            <v>RESIDENCIAL</v>
          </cell>
          <cell r="S192" t="str">
            <v>RESIDENCIAL</v>
          </cell>
        </row>
        <row r="193">
          <cell r="B193" t="str">
            <v>A016674859</v>
          </cell>
          <cell r="C193">
            <v>42437</v>
          </cell>
          <cell r="D193">
            <v>2016</v>
          </cell>
          <cell r="E193">
            <v>3</v>
          </cell>
          <cell r="F193" t="str">
            <v>ANTONIO CESAR MARINS DA SILVA</v>
          </cell>
          <cell r="G193" t="str">
            <v>007.054.317-89</v>
          </cell>
          <cell r="H193">
            <v>4293346</v>
          </cell>
          <cell r="I193" t="str">
            <v>AVE S A TINOCO 00012</v>
          </cell>
          <cell r="J193" t="str">
            <v>28300-000</v>
          </cell>
          <cell r="K193" t="str">
            <v>ITAPERUNA</v>
          </cell>
          <cell r="L193" t="str">
            <v>CAMPOS</v>
          </cell>
          <cell r="M193" t="str">
            <v>(22) 3822-2957</v>
          </cell>
          <cell r="N193">
            <v>0</v>
          </cell>
          <cell r="O193" t="str">
            <v>SOLAR</v>
          </cell>
          <cell r="P193">
            <v>41.6</v>
          </cell>
          <cell r="Q193" t="str">
            <v>TRIFASICA</v>
          </cell>
          <cell r="R193" t="str">
            <v>COMERCIAL</v>
          </cell>
          <cell r="S193" t="str">
            <v>COMERCIAL</v>
          </cell>
        </row>
        <row r="194">
          <cell r="B194" t="str">
            <v>A016682839</v>
          </cell>
          <cell r="C194">
            <v>42438</v>
          </cell>
          <cell r="D194">
            <v>2016</v>
          </cell>
          <cell r="E194">
            <v>3</v>
          </cell>
          <cell r="F194" t="str">
            <v>RICARDO DE MELLO BRUM</v>
          </cell>
          <cell r="G194" t="str">
            <v>080.557.867-63</v>
          </cell>
          <cell r="H194">
            <v>4545729</v>
          </cell>
          <cell r="I194" t="str">
            <v>AVE 31 DE MARÇO 00000 LT 26 QD 17</v>
          </cell>
          <cell r="J194" t="str">
            <v>25261-000</v>
          </cell>
          <cell r="K194" t="str">
            <v>DUQUE DE CAXIAS</v>
          </cell>
          <cell r="L194" t="str">
            <v>MAGÉ</v>
          </cell>
          <cell r="M194" t="str">
            <v>(21) 7845-6730</v>
          </cell>
          <cell r="N194" t="str">
            <v>quebravento@quebravento.com.br</v>
          </cell>
          <cell r="O194" t="str">
            <v>SOLAR</v>
          </cell>
          <cell r="P194">
            <v>5</v>
          </cell>
          <cell r="Q194" t="str">
            <v>TRIFASICA</v>
          </cell>
          <cell r="R194" t="str">
            <v>RESIDENCIAL</v>
          </cell>
          <cell r="S194" t="str">
            <v>RESIDENCIAL</v>
          </cell>
        </row>
        <row r="195">
          <cell r="B195" t="str">
            <v>A016683361</v>
          </cell>
          <cell r="C195">
            <v>42438</v>
          </cell>
          <cell r="D195">
            <v>2016</v>
          </cell>
          <cell r="E195">
            <v>3</v>
          </cell>
          <cell r="F195" t="str">
            <v>GUY MARIE M LANGOHR</v>
          </cell>
          <cell r="G195" t="str">
            <v>105.728.305-30</v>
          </cell>
          <cell r="H195">
            <v>2109454</v>
          </cell>
          <cell r="I195" t="str">
            <v>RUA 5 LT 55 QD G</v>
          </cell>
          <cell r="J195" t="str">
            <v>24330-190</v>
          </cell>
          <cell r="K195" t="str">
            <v>NITERÓI</v>
          </cell>
          <cell r="L195" t="str">
            <v>CENTRO</v>
          </cell>
          <cell r="M195" t="str">
            <v>(21) 3602-7483</v>
          </cell>
          <cell r="N195" t="str">
            <v>guylangohr@gmail.com</v>
          </cell>
          <cell r="O195" t="str">
            <v>SOLAR</v>
          </cell>
          <cell r="P195">
            <v>3.64</v>
          </cell>
          <cell r="Q195" t="str">
            <v>TRIFASICA</v>
          </cell>
          <cell r="R195" t="str">
            <v>RESIDENCIAL</v>
          </cell>
          <cell r="S195" t="str">
            <v>RESIDENCIAL</v>
          </cell>
        </row>
        <row r="196">
          <cell r="B196" t="str">
            <v>A016698358</v>
          </cell>
          <cell r="C196">
            <v>42440</v>
          </cell>
          <cell r="D196">
            <v>2016</v>
          </cell>
          <cell r="E196">
            <v>3</v>
          </cell>
          <cell r="F196" t="str">
            <v>ROGERIO DO NASCIMENTO RANGEL</v>
          </cell>
          <cell r="G196" t="str">
            <v>920.512.197-53</v>
          </cell>
          <cell r="H196">
            <v>4610430</v>
          </cell>
          <cell r="I196" t="str">
            <v>ROD AMARAL PEIXOTO 00000 QD 07 LT 08</v>
          </cell>
          <cell r="J196" t="str">
            <v>24900-000</v>
          </cell>
          <cell r="K196" t="str">
            <v>MARICÁ</v>
          </cell>
          <cell r="L196" t="str">
            <v>CENTRO</v>
          </cell>
          <cell r="M196" t="str">
            <v>(21) 7844-5621</v>
          </cell>
          <cell r="N196" t="str">
            <v>consulrangel@hotmail.com]</v>
          </cell>
          <cell r="O196" t="str">
            <v>SOLAR</v>
          </cell>
          <cell r="P196">
            <v>2.6</v>
          </cell>
          <cell r="Q196" t="str">
            <v>BIFÁSICA</v>
          </cell>
          <cell r="R196" t="str">
            <v>RESIDENCIAL</v>
          </cell>
          <cell r="S196" t="str">
            <v>RESIDENCIAL</v>
          </cell>
        </row>
        <row r="197">
          <cell r="B197" t="str">
            <v>A016704293</v>
          </cell>
          <cell r="C197">
            <v>42440</v>
          </cell>
          <cell r="D197">
            <v>2016</v>
          </cell>
          <cell r="E197">
            <v>3</v>
          </cell>
          <cell r="F197" t="str">
            <v>EDUARDO KHAIR CHALITA</v>
          </cell>
          <cell r="G197" t="str">
            <v>600.137.107-53</v>
          </cell>
          <cell r="H197">
            <v>1390610</v>
          </cell>
          <cell r="I197" t="str">
            <v>COND FAZ ARARAS LT 16 RUA C</v>
          </cell>
          <cell r="J197" t="str">
            <v>25600-000</v>
          </cell>
          <cell r="K197" t="str">
            <v>PETROPOLIS</v>
          </cell>
          <cell r="L197" t="str">
            <v>SERRANA</v>
          </cell>
          <cell r="M197" t="str">
            <v>(24) 2225-1479</v>
          </cell>
          <cell r="N197" t="str">
            <v>chalitaeduardo@gmail.com</v>
          </cell>
          <cell r="O197" t="str">
            <v>SOLAR</v>
          </cell>
          <cell r="P197">
            <v>13.26</v>
          </cell>
          <cell r="Q197" t="str">
            <v>TRIFASICA</v>
          </cell>
          <cell r="R197" t="str">
            <v>RESIDENCIAL</v>
          </cell>
          <cell r="S197" t="str">
            <v>RESIDENCIAL</v>
          </cell>
        </row>
        <row r="198">
          <cell r="B198" t="str">
            <v>A016704410</v>
          </cell>
          <cell r="C198">
            <v>42440</v>
          </cell>
          <cell r="D198">
            <v>2016</v>
          </cell>
          <cell r="E198">
            <v>3</v>
          </cell>
          <cell r="F198" t="str">
            <v>ANA MARIA DOS SANTOS</v>
          </cell>
          <cell r="G198" t="str">
            <v>399.343.147-20</v>
          </cell>
          <cell r="H198">
            <v>5995348</v>
          </cell>
          <cell r="I198" t="str">
            <v>COM ROTA DO SOL 00000 LT 68 QD 05</v>
          </cell>
          <cell r="J198" t="str">
            <v>28970-000</v>
          </cell>
          <cell r="K198" t="str">
            <v>ARARUAMA</v>
          </cell>
          <cell r="L198" t="str">
            <v>LAGOS</v>
          </cell>
          <cell r="M198" t="str">
            <v>(22) 2664-7207</v>
          </cell>
          <cell r="N198" t="str">
            <v>japaikawa00@hotmail.com</v>
          </cell>
          <cell r="O198" t="str">
            <v>SOLAR</v>
          </cell>
          <cell r="P198">
            <v>1.56</v>
          </cell>
          <cell r="Q198" t="str">
            <v>BIFÁSICA</v>
          </cell>
          <cell r="R198" t="str">
            <v>RESIDENCIAL</v>
          </cell>
          <cell r="S198" t="str">
            <v>RESIDENCIAL</v>
          </cell>
        </row>
        <row r="199">
          <cell r="B199" t="str">
            <v>A016734553</v>
          </cell>
          <cell r="C199">
            <v>42445</v>
          </cell>
          <cell r="D199">
            <v>2016</v>
          </cell>
          <cell r="E199">
            <v>3</v>
          </cell>
          <cell r="F199" t="str">
            <v>PAULO CESAR GARCIA AZEVEDO GARCIA</v>
          </cell>
          <cell r="G199" t="str">
            <v>310.448.677-87</v>
          </cell>
          <cell r="H199">
            <v>3148255</v>
          </cell>
          <cell r="I199" t="str">
            <v>RUA GALVAO QD7 LT19</v>
          </cell>
          <cell r="J199" t="str">
            <v>28970-000</v>
          </cell>
          <cell r="K199" t="str">
            <v>ARARUAMA</v>
          </cell>
          <cell r="L199" t="str">
            <v>LAGOS</v>
          </cell>
          <cell r="M199" t="str">
            <v>(22) 2674-6114</v>
          </cell>
          <cell r="N199">
            <v>0</v>
          </cell>
          <cell r="O199" t="str">
            <v>SOLAR</v>
          </cell>
          <cell r="P199">
            <v>0</v>
          </cell>
          <cell r="Q199" t="str">
            <v>TRIFASICA</v>
          </cell>
          <cell r="R199" t="str">
            <v>RESIDENCIAL</v>
          </cell>
          <cell r="S199" t="str">
            <v>RESIDENCIAL</v>
          </cell>
        </row>
        <row r="200">
          <cell r="B200" t="str">
            <v>A016736313</v>
          </cell>
          <cell r="C200">
            <v>42446</v>
          </cell>
          <cell r="D200">
            <v>2016</v>
          </cell>
          <cell r="E200">
            <v>3</v>
          </cell>
          <cell r="F200" t="str">
            <v>CHRISTIANO DA SILVA DUTRA</v>
          </cell>
          <cell r="G200" t="str">
            <v>000.849.407-00</v>
          </cell>
          <cell r="H200">
            <v>5077009</v>
          </cell>
          <cell r="I200" t="str">
            <v>RUA VILLAGE 00000 LT 03 QD 02</v>
          </cell>
          <cell r="J200" t="str">
            <v>28950-000</v>
          </cell>
          <cell r="K200" t="str">
            <v>ARMAÇÃO DOS BÚZIOS</v>
          </cell>
          <cell r="L200" t="str">
            <v>LAGOS</v>
          </cell>
          <cell r="M200" t="str">
            <v>(22) 2629-8045</v>
          </cell>
          <cell r="N200" t="str">
            <v>cd@unisys.com.br</v>
          </cell>
          <cell r="O200" t="str">
            <v>SOLAR</v>
          </cell>
          <cell r="P200">
            <v>5</v>
          </cell>
          <cell r="Q200" t="str">
            <v>TRIFASICA</v>
          </cell>
          <cell r="R200" t="str">
            <v>RESIDENCIAL</v>
          </cell>
          <cell r="S200" t="str">
            <v>RESIDENCIAL</v>
          </cell>
        </row>
        <row r="201">
          <cell r="B201" t="str">
            <v>A016736354</v>
          </cell>
          <cell r="C201">
            <v>42446</v>
          </cell>
          <cell r="D201">
            <v>2016</v>
          </cell>
          <cell r="E201">
            <v>3</v>
          </cell>
          <cell r="F201" t="str">
            <v>JORGE TYBIRICA RUSSO</v>
          </cell>
          <cell r="G201" t="str">
            <v>262.491.575-31</v>
          </cell>
          <cell r="H201">
            <v>2203862</v>
          </cell>
          <cell r="I201" t="str">
            <v>RUA DA REDONDA N 14</v>
          </cell>
          <cell r="J201" t="str">
            <v>28950-000</v>
          </cell>
          <cell r="K201" t="str">
            <v>ARMAÇÃO DOS BÚZIOS</v>
          </cell>
          <cell r="L201" t="str">
            <v>LAGOS</v>
          </cell>
          <cell r="M201" t="str">
            <v>(22) 2623-6209</v>
          </cell>
          <cell r="N201">
            <v>0</v>
          </cell>
          <cell r="O201" t="str">
            <v>SOLAR</v>
          </cell>
          <cell r="P201">
            <v>2</v>
          </cell>
          <cell r="Q201" t="str">
            <v>BIFÁSICA</v>
          </cell>
          <cell r="R201" t="str">
            <v>RESIDENCIAL</v>
          </cell>
          <cell r="S201" t="str">
            <v>RESIDENCIAL</v>
          </cell>
        </row>
        <row r="202">
          <cell r="B202" t="str">
            <v>A016746976</v>
          </cell>
          <cell r="C202">
            <v>42447</v>
          </cell>
          <cell r="D202">
            <v>2016</v>
          </cell>
          <cell r="E202">
            <v>3</v>
          </cell>
          <cell r="F202" t="str">
            <v>FELIPE FILPO FERREIRA DA SILVA</v>
          </cell>
          <cell r="G202" t="str">
            <v>090.941.937-01</v>
          </cell>
          <cell r="H202">
            <v>4941816</v>
          </cell>
          <cell r="I202" t="str">
            <v>RUA TUPINAMBAS 00162 0</v>
          </cell>
          <cell r="J202" t="str">
            <v>24360-270</v>
          </cell>
          <cell r="K202" t="str">
            <v>NITERÓI</v>
          </cell>
          <cell r="L202" t="str">
            <v>CENTRO</v>
          </cell>
          <cell r="M202" t="str">
            <v>(27) 2279-5821</v>
          </cell>
          <cell r="N202" t="str">
            <v>ffilpo@hotmail.com</v>
          </cell>
          <cell r="O202" t="str">
            <v>SOLAR</v>
          </cell>
          <cell r="P202">
            <v>3.64</v>
          </cell>
          <cell r="Q202" t="str">
            <v>TRIFASICA</v>
          </cell>
          <cell r="R202" t="str">
            <v>RESIDENCIAL</v>
          </cell>
          <cell r="S202" t="str">
            <v>RESIDENCIAL</v>
          </cell>
        </row>
        <row r="203">
          <cell r="B203" t="str">
            <v>A016747411</v>
          </cell>
          <cell r="C203">
            <v>42447</v>
          </cell>
          <cell r="D203">
            <v>2016</v>
          </cell>
          <cell r="E203">
            <v>3</v>
          </cell>
          <cell r="F203" t="str">
            <v>JARBAS TADEU BARSANTI RIBEIRO</v>
          </cell>
          <cell r="G203" t="str">
            <v>272.271.707-72</v>
          </cell>
          <cell r="H203">
            <v>1047650</v>
          </cell>
          <cell r="I203" t="str">
            <v>R. DR. JOAO M.BITENCOURT 153</v>
          </cell>
          <cell r="J203" t="str">
            <v>25600-000</v>
          </cell>
          <cell r="K203" t="str">
            <v>PETROPOLIS</v>
          </cell>
          <cell r="L203" t="str">
            <v>SERRANA</v>
          </cell>
          <cell r="M203" t="str">
            <v>(21) 2235-9428</v>
          </cell>
          <cell r="N203" t="str">
            <v>luciene@barsanti.com.br</v>
          </cell>
          <cell r="O203" t="str">
            <v>SOLAR</v>
          </cell>
          <cell r="P203">
            <v>16.64</v>
          </cell>
          <cell r="Q203" t="str">
            <v>TRIFASICA</v>
          </cell>
          <cell r="R203" t="str">
            <v>RESIDENCIAL</v>
          </cell>
          <cell r="S203" t="str">
            <v>RESIDENCIAL</v>
          </cell>
        </row>
        <row r="204">
          <cell r="B204" t="str">
            <v>A016747487</v>
          </cell>
          <cell r="C204">
            <v>42447</v>
          </cell>
          <cell r="D204">
            <v>2016</v>
          </cell>
          <cell r="E204">
            <v>3</v>
          </cell>
          <cell r="F204" t="str">
            <v>KEILA MARA NEVES VALERIOTE</v>
          </cell>
          <cell r="G204" t="str">
            <v>032.401.617-45</v>
          </cell>
          <cell r="H204">
            <v>4011916</v>
          </cell>
          <cell r="I204" t="str">
            <v>R D DA GAMA 198</v>
          </cell>
          <cell r="J204" t="str">
            <v>28800-000</v>
          </cell>
          <cell r="K204" t="str">
            <v>RIO BONITO</v>
          </cell>
          <cell r="L204" t="str">
            <v>SÃO GONÇALO</v>
          </cell>
          <cell r="M204" t="str">
            <v>(21) 9467-1780</v>
          </cell>
          <cell r="N204" t="str">
            <v>keilavaleriote@hotmail.com</v>
          </cell>
          <cell r="O204" t="str">
            <v>SOLAR</v>
          </cell>
          <cell r="P204">
            <v>2.08</v>
          </cell>
          <cell r="Q204" t="str">
            <v>BIFÁSICA</v>
          </cell>
          <cell r="R204" t="str">
            <v>RESIDENCIAL</v>
          </cell>
          <cell r="S204" t="str">
            <v>RESIDENCIAL</v>
          </cell>
        </row>
        <row r="205">
          <cell r="B205" t="str">
            <v>A016749031</v>
          </cell>
          <cell r="C205">
            <v>42447</v>
          </cell>
          <cell r="D205">
            <v>2016</v>
          </cell>
          <cell r="E205">
            <v>3</v>
          </cell>
          <cell r="F205" t="str">
            <v>ANA CECILIA MACIEL DE ARRUDA</v>
          </cell>
          <cell r="G205" t="str">
            <v>017.711.697-88</v>
          </cell>
          <cell r="H205">
            <v>2861874</v>
          </cell>
          <cell r="I205" t="str">
            <v>RUA ALCEBIADES PESSANHA 00042</v>
          </cell>
          <cell r="J205" t="str">
            <v>28027-150</v>
          </cell>
          <cell r="K205" t="str">
            <v>CAMPOS</v>
          </cell>
          <cell r="L205" t="str">
            <v>CAMPOS</v>
          </cell>
          <cell r="M205" t="str">
            <v>(22) 2734-2880</v>
          </cell>
          <cell r="N205" t="str">
            <v>cesagradafamilia@veloxmail.com.br</v>
          </cell>
          <cell r="O205" t="str">
            <v>SOLAR</v>
          </cell>
          <cell r="P205">
            <v>3.1</v>
          </cell>
          <cell r="Q205" t="str">
            <v>TRIFASICA</v>
          </cell>
          <cell r="R205" t="str">
            <v>RESIDENCIAL</v>
          </cell>
          <cell r="S205" t="str">
            <v>RESIDENCIAL</v>
          </cell>
        </row>
        <row r="206">
          <cell r="B206" t="str">
            <v>A016803452</v>
          </cell>
          <cell r="C206">
            <v>42457</v>
          </cell>
          <cell r="D206">
            <v>2016</v>
          </cell>
          <cell r="E206">
            <v>3</v>
          </cell>
          <cell r="F206" t="str">
            <v>JOAO HENRIQUE ROBBS</v>
          </cell>
          <cell r="G206" t="str">
            <v>110.858.387-30</v>
          </cell>
          <cell r="H206">
            <v>5077274</v>
          </cell>
          <cell r="I206" t="str">
            <v>RUA D CANDIDA Nº 36</v>
          </cell>
          <cell r="J206" t="str">
            <v>25950-000</v>
          </cell>
          <cell r="K206" t="str">
            <v>TERESOPOLIS</v>
          </cell>
          <cell r="L206" t="str">
            <v>SERRANA</v>
          </cell>
          <cell r="M206" t="str">
            <v>(21) 2742-3923</v>
          </cell>
          <cell r="N206" t="str">
            <v>joaorobbs@gmail.com</v>
          </cell>
          <cell r="O206" t="str">
            <v>SOLAR</v>
          </cell>
          <cell r="P206">
            <v>15</v>
          </cell>
          <cell r="Q206" t="str">
            <v>TRIFASICA</v>
          </cell>
          <cell r="R206" t="str">
            <v>RESIDENCIAL</v>
          </cell>
          <cell r="S206" t="str">
            <v>RESIDENCIAL</v>
          </cell>
        </row>
        <row r="207">
          <cell r="B207" t="str">
            <v>A016826893</v>
          </cell>
          <cell r="C207">
            <v>42460</v>
          </cell>
          <cell r="D207">
            <v>2016</v>
          </cell>
          <cell r="E207">
            <v>3</v>
          </cell>
          <cell r="F207" t="str">
            <v>DEMPISSON MYRRHA VIEIRA</v>
          </cell>
          <cell r="G207" t="str">
            <v>079.972.037-29</v>
          </cell>
          <cell r="H207">
            <v>6297405</v>
          </cell>
          <cell r="I207" t="str">
            <v>ALM PIRATININGA N 3 CS 06</v>
          </cell>
          <cell r="J207" t="str">
            <v>25000-000</v>
          </cell>
          <cell r="K207" t="str">
            <v>DUQUE DE CAXIAS</v>
          </cell>
          <cell r="L207" t="str">
            <v>MAGÉ</v>
          </cell>
          <cell r="M207" t="str">
            <v>(21) 98163-5144</v>
          </cell>
          <cell r="N207" t="str">
            <v>dempissom.vieira@demfeengenharia.com.br</v>
          </cell>
          <cell r="O207" t="str">
            <v>SOLAR</v>
          </cell>
          <cell r="P207">
            <v>1.56</v>
          </cell>
          <cell r="Q207" t="str">
            <v>BIFÁSICA</v>
          </cell>
          <cell r="R207" t="str">
            <v>RESIDENCIAL</v>
          </cell>
          <cell r="S207" t="str">
            <v>RESIDENCIAL</v>
          </cell>
        </row>
        <row r="208">
          <cell r="B208" t="str">
            <v>A016835330</v>
          </cell>
          <cell r="C208">
            <v>42461</v>
          </cell>
          <cell r="D208">
            <v>2016</v>
          </cell>
          <cell r="E208">
            <v>4</v>
          </cell>
          <cell r="F208" t="str">
            <v>AGUAS DO PARAIBA S A TRATAMENTO DE</v>
          </cell>
          <cell r="G208" t="str">
            <v>01.280.003/0001-99</v>
          </cell>
          <cell r="H208">
            <v>4004019</v>
          </cell>
          <cell r="I208" t="str">
            <v>RUA DR SAMPAIO CS SN</v>
          </cell>
          <cell r="J208" t="str">
            <v>28051-045</v>
          </cell>
          <cell r="K208" t="str">
            <v>CAMPOS</v>
          </cell>
          <cell r="L208" t="str">
            <v>CAMPOS</v>
          </cell>
          <cell r="M208" t="str">
            <v>(22) 2101-4029</v>
          </cell>
          <cell r="N208">
            <v>0</v>
          </cell>
          <cell r="O208" t="str">
            <v>SOLAR</v>
          </cell>
          <cell r="P208">
            <v>14.82</v>
          </cell>
          <cell r="Q208" t="str">
            <v>TRIFASICA</v>
          </cell>
          <cell r="R208" t="str">
            <v>ÁGUAS</v>
          </cell>
          <cell r="S208" t="str">
            <v>ÁGUAS</v>
          </cell>
        </row>
        <row r="209">
          <cell r="B209" t="str">
            <v>A016841646</v>
          </cell>
          <cell r="C209">
            <v>42461</v>
          </cell>
          <cell r="D209">
            <v>2016</v>
          </cell>
          <cell r="E209">
            <v>4</v>
          </cell>
          <cell r="F209" t="str">
            <v>MARCIA VIEIRA CUNHA DE CARVALHO</v>
          </cell>
          <cell r="G209" t="str">
            <v>010.294.197-10</v>
          </cell>
          <cell r="H209">
            <v>2328974</v>
          </cell>
          <cell r="I209" t="str">
            <v>RUA ANTONIO JOSE MOREIRA L 18 Q B</v>
          </cell>
          <cell r="J209" t="str">
            <v>28495-000</v>
          </cell>
          <cell r="K209" t="str">
            <v>APERIBÉ</v>
          </cell>
          <cell r="L209" t="str">
            <v>MACAE</v>
          </cell>
          <cell r="M209" t="str">
            <v>(22) 2601-3092</v>
          </cell>
          <cell r="N209" t="str">
            <v>lcarvalho@pratil.com.br</v>
          </cell>
          <cell r="O209" t="str">
            <v>SOLAR</v>
          </cell>
          <cell r="P209">
            <v>2.6</v>
          </cell>
          <cell r="Q209" t="str">
            <v>BIFÁSICA</v>
          </cell>
          <cell r="R209" t="str">
            <v>RESIDENCIAL</v>
          </cell>
          <cell r="S209" t="str">
            <v>RESIDENCIAL</v>
          </cell>
        </row>
        <row r="210">
          <cell r="B210" t="str">
            <v>A016859936</v>
          </cell>
          <cell r="C210">
            <v>42465</v>
          </cell>
          <cell r="D210">
            <v>2016</v>
          </cell>
          <cell r="E210">
            <v>4</v>
          </cell>
          <cell r="F210" t="str">
            <v>JOSE DE OLIVEIRA BASTOS NETO</v>
          </cell>
          <cell r="G210" t="str">
            <v>830.189.137-87</v>
          </cell>
          <cell r="H210">
            <v>3253693</v>
          </cell>
          <cell r="I210" t="str">
            <v xml:space="preserve">ROD AMARAL PEIXOTO KM 170 QD Z LT </v>
          </cell>
          <cell r="J210" t="str">
            <v>27963-150</v>
          </cell>
          <cell r="K210" t="str">
            <v>MACAÉ</v>
          </cell>
          <cell r="L210" t="str">
            <v>MACAE</v>
          </cell>
          <cell r="M210" t="str">
            <v>(22) 98125-1162</v>
          </cell>
          <cell r="N210" t="str">
            <v>jbastos1204@gmail.com</v>
          </cell>
          <cell r="O210" t="str">
            <v>SOLAR</v>
          </cell>
          <cell r="P210">
            <v>2.34</v>
          </cell>
          <cell r="Q210" t="str">
            <v>TRIFASICA</v>
          </cell>
          <cell r="R210" t="str">
            <v>RESIDENCIAL</v>
          </cell>
          <cell r="S210" t="str">
            <v>RESIDENCIAL</v>
          </cell>
        </row>
        <row r="211">
          <cell r="B211" t="str">
            <v>A016885050</v>
          </cell>
          <cell r="C211">
            <v>42468</v>
          </cell>
          <cell r="D211">
            <v>2016</v>
          </cell>
          <cell r="E211">
            <v>4</v>
          </cell>
          <cell r="F211" t="str">
            <v>JULIO NUNES DA MOTA</v>
          </cell>
          <cell r="G211" t="str">
            <v>041.972.677-20</v>
          </cell>
          <cell r="H211">
            <v>654304</v>
          </cell>
          <cell r="I211" t="str">
            <v>R HONDURAS N 547</v>
          </cell>
          <cell r="J211" t="str">
            <v>28970-000</v>
          </cell>
          <cell r="K211" t="str">
            <v>ARARUAMA</v>
          </cell>
          <cell r="L211" t="str">
            <v>LAGOS</v>
          </cell>
          <cell r="M211" t="str">
            <v>(22) 8806-4693</v>
          </cell>
          <cell r="N211" t="str">
            <v>rmota@technip.com</v>
          </cell>
          <cell r="O211" t="str">
            <v>SOLAR</v>
          </cell>
          <cell r="P211">
            <v>1.3</v>
          </cell>
          <cell r="Q211" t="str">
            <v>TRIFASICA</v>
          </cell>
          <cell r="R211" t="str">
            <v>RESIDENCIAL</v>
          </cell>
          <cell r="S211" t="str">
            <v>RESIDENCIAL</v>
          </cell>
        </row>
        <row r="212">
          <cell r="B212" t="str">
            <v>A016887258</v>
          </cell>
          <cell r="C212">
            <v>42468</v>
          </cell>
          <cell r="D212">
            <v>2016</v>
          </cell>
          <cell r="E212">
            <v>4</v>
          </cell>
          <cell r="F212" t="str">
            <v>J FERREIRA DE PAULA SORVETERIA ME</v>
          </cell>
          <cell r="G212" t="str">
            <v>01.138.689/0001-88</v>
          </cell>
          <cell r="H212">
            <v>3508869</v>
          </cell>
          <cell r="I212" t="str">
            <v xml:space="preserve">RUA OSVALDO CRUZ CS </v>
          </cell>
          <cell r="J212" t="str">
            <v>28300-000</v>
          </cell>
          <cell r="K212" t="str">
            <v>ITAPERUNA</v>
          </cell>
          <cell r="L212" t="str">
            <v>CAMPOS</v>
          </cell>
          <cell r="M212" t="str">
            <v>(22) 3822-2680</v>
          </cell>
          <cell r="N212" t="str">
            <v>sorvetesfriodoce@gmail.com</v>
          </cell>
          <cell r="O212" t="str">
            <v>SOLAR</v>
          </cell>
          <cell r="P212">
            <v>10.199999999999999</v>
          </cell>
          <cell r="Q212" t="str">
            <v>TRIFASICA</v>
          </cell>
          <cell r="R212" t="str">
            <v>COMERCIAL</v>
          </cell>
          <cell r="S212" t="str">
            <v>COMERCIAL</v>
          </cell>
        </row>
        <row r="213">
          <cell r="B213" t="str">
            <v>A016892764</v>
          </cell>
          <cell r="C213">
            <v>42468</v>
          </cell>
          <cell r="D213">
            <v>2016</v>
          </cell>
          <cell r="E213">
            <v>4</v>
          </cell>
          <cell r="F213" t="str">
            <v>WILLIAM FARIA DE OLIVEIRA</v>
          </cell>
          <cell r="G213" t="str">
            <v>044.358.047-27</v>
          </cell>
          <cell r="H213">
            <v>3573250</v>
          </cell>
          <cell r="I213" t="str">
            <v xml:space="preserve">EST PE RIO FUNDO LT 39 </v>
          </cell>
          <cell r="J213" t="str">
            <v>24900-000</v>
          </cell>
          <cell r="K213" t="str">
            <v>MARICÁ</v>
          </cell>
          <cell r="L213" t="str">
            <v>CENTRO</v>
          </cell>
          <cell r="M213" t="str">
            <v>(21) 2656-2532</v>
          </cell>
          <cell r="N213" t="str">
            <v>william.rj@gmail.com</v>
          </cell>
          <cell r="O213" t="str">
            <v>SOLAR</v>
          </cell>
          <cell r="P213">
            <v>2.8</v>
          </cell>
          <cell r="Q213" t="str">
            <v>TRIFASICA</v>
          </cell>
          <cell r="R213" t="str">
            <v>RESIDENCIAL</v>
          </cell>
          <cell r="S213" t="str">
            <v>RESIDENCIAL</v>
          </cell>
        </row>
        <row r="214">
          <cell r="B214" t="str">
            <v>A016908279</v>
          </cell>
          <cell r="C214">
            <v>42471</v>
          </cell>
          <cell r="D214">
            <v>2016</v>
          </cell>
          <cell r="E214">
            <v>4</v>
          </cell>
          <cell r="F214" t="str">
            <v>ELZA MONTEIRO STILLE</v>
          </cell>
          <cell r="G214" t="str">
            <v>134.801.127-06</v>
          </cell>
          <cell r="H214">
            <v>4746783</v>
          </cell>
          <cell r="I214" t="str">
            <v>RUA TRES LT 51 QD 4 J UBA</v>
          </cell>
          <cell r="J214" t="str">
            <v>24322-154</v>
          </cell>
          <cell r="K214" t="str">
            <v>NITERÓI</v>
          </cell>
          <cell r="L214" t="str">
            <v>CENTRO</v>
          </cell>
          <cell r="M214" t="str">
            <v>(21) 2616-1827</v>
          </cell>
          <cell r="N214" t="str">
            <v>n.stille@hotmail.com</v>
          </cell>
          <cell r="O214" t="str">
            <v>SOLAR</v>
          </cell>
          <cell r="P214">
            <v>2.08</v>
          </cell>
          <cell r="Q214" t="str">
            <v>TRIFASICA</v>
          </cell>
          <cell r="R214" t="str">
            <v>RESIDENCIAL</v>
          </cell>
          <cell r="S214" t="str">
            <v>RESIDENCIAL</v>
          </cell>
        </row>
        <row r="215">
          <cell r="B215" t="str">
            <v>A016908431</v>
          </cell>
          <cell r="C215">
            <v>42471</v>
          </cell>
          <cell r="D215">
            <v>2016</v>
          </cell>
          <cell r="E215">
            <v>4</v>
          </cell>
          <cell r="F215" t="str">
            <v>LUCIANO LIMA MUNHOZ</v>
          </cell>
          <cell r="G215" t="str">
            <v>075.692.147-30</v>
          </cell>
          <cell r="H215">
            <v>5895798</v>
          </cell>
          <cell r="I215" t="str">
            <v>RUA FAGUNDES VARELA 123 BL 03 APTO 606</v>
          </cell>
          <cell r="J215" t="str">
            <v>24800-185</v>
          </cell>
          <cell r="K215" t="str">
            <v>ITABORAÍ</v>
          </cell>
          <cell r="L215" t="str">
            <v>SÃO GONÇALO</v>
          </cell>
          <cell r="M215" t="str">
            <v>(21) 3684-5924</v>
          </cell>
          <cell r="N215">
            <v>0</v>
          </cell>
          <cell r="O215" t="str">
            <v>SOLAR</v>
          </cell>
          <cell r="P215">
            <v>3.12</v>
          </cell>
          <cell r="Q215" t="str">
            <v>TRIFASICA</v>
          </cell>
          <cell r="R215" t="str">
            <v>RESIDENCIAL</v>
          </cell>
          <cell r="S215" t="str">
            <v>RESIDENCIAL</v>
          </cell>
        </row>
        <row r="216">
          <cell r="B216" t="str">
            <v>A016908766</v>
          </cell>
          <cell r="C216">
            <v>42471</v>
          </cell>
          <cell r="D216">
            <v>2016</v>
          </cell>
          <cell r="E216">
            <v>4</v>
          </cell>
          <cell r="F216" t="str">
            <v>GABRIELA BUENO ABREU</v>
          </cell>
          <cell r="G216" t="str">
            <v>122.515.627-02</v>
          </cell>
          <cell r="H216">
            <v>6295239</v>
          </cell>
          <cell r="I216" t="str">
            <v>RUA 01 N 808 QD 08 LT 20</v>
          </cell>
          <cell r="J216" t="str">
            <v>24340-105</v>
          </cell>
          <cell r="K216" t="str">
            <v>NITERÓI</v>
          </cell>
          <cell r="L216" t="str">
            <v>CENTRO</v>
          </cell>
          <cell r="M216" t="str">
            <v>(21) 99831-8141</v>
          </cell>
          <cell r="N216" t="str">
            <v>gabriela.abreu@enel.com</v>
          </cell>
          <cell r="O216" t="str">
            <v>SOLAR</v>
          </cell>
          <cell r="P216">
            <v>5.72</v>
          </cell>
          <cell r="Q216" t="str">
            <v>TRIFASICA</v>
          </cell>
          <cell r="R216" t="str">
            <v>RESIDENCIAL</v>
          </cell>
          <cell r="S216" t="str">
            <v>RESIDENCIAL</v>
          </cell>
        </row>
        <row r="217">
          <cell r="B217" t="str">
            <v>A016918261</v>
          </cell>
          <cell r="C217">
            <v>42472</v>
          </cell>
          <cell r="D217">
            <v>2016</v>
          </cell>
          <cell r="E217">
            <v>4</v>
          </cell>
          <cell r="F217" t="str">
            <v>UNILAGOS UNIAO ARARUAMA DE ENSINO</v>
          </cell>
          <cell r="G217" t="str">
            <v>08.407.671/0001-83</v>
          </cell>
          <cell r="H217">
            <v>2803390</v>
          </cell>
          <cell r="I217" t="str">
            <v>RUA MAL CASTELO BRANCO N 333 LJ 02</v>
          </cell>
          <cell r="J217" t="str">
            <v>28970-000</v>
          </cell>
          <cell r="K217" t="str">
            <v>ARARUAMA</v>
          </cell>
          <cell r="L217" t="str">
            <v>LAGOS</v>
          </cell>
          <cell r="M217" t="str">
            <v>(22) 2665-5930</v>
          </cell>
          <cell r="N217" t="str">
            <v>diretoria@faculdadeunilagos.edu.br</v>
          </cell>
          <cell r="O217" t="str">
            <v>SOLAR</v>
          </cell>
          <cell r="P217">
            <v>75</v>
          </cell>
          <cell r="Q217" t="str">
            <v>TRIFASICA</v>
          </cell>
          <cell r="R217" t="str">
            <v>COMERCIAL</v>
          </cell>
          <cell r="S217" t="str">
            <v>COMERCIAL</v>
          </cell>
        </row>
        <row r="218">
          <cell r="B218" t="str">
            <v>A016937864</v>
          </cell>
          <cell r="C218">
            <v>42474</v>
          </cell>
          <cell r="D218">
            <v>2016</v>
          </cell>
          <cell r="E218">
            <v>4</v>
          </cell>
          <cell r="F218" t="str">
            <v>JOSE GONÇALVES DE SOUSA</v>
          </cell>
          <cell r="G218" t="str">
            <v>826.237.757-53</v>
          </cell>
          <cell r="H218">
            <v>1038134</v>
          </cell>
          <cell r="I218" t="str">
            <v>R GUADALAJARA 18 QD 7 CS 1</v>
          </cell>
          <cell r="J218" t="str">
            <v>24457-416</v>
          </cell>
          <cell r="K218" t="str">
            <v>SÃO GONÇALO</v>
          </cell>
          <cell r="L218" t="str">
            <v>SÃO GONÇALO</v>
          </cell>
          <cell r="M218" t="str">
            <v>(21) 2602-8594</v>
          </cell>
          <cell r="N218" t="str">
            <v>chinaamrj@hotmail.com</v>
          </cell>
          <cell r="O218" t="str">
            <v>SOLAR</v>
          </cell>
          <cell r="P218">
            <v>3.96</v>
          </cell>
          <cell r="Q218" t="str">
            <v>BIFÁSICA</v>
          </cell>
          <cell r="R218" t="str">
            <v>RESIDENCIAL</v>
          </cell>
          <cell r="S218" t="str">
            <v>RESIDENCIAL</v>
          </cell>
        </row>
        <row r="219">
          <cell r="B219" t="str">
            <v>A016937874</v>
          </cell>
          <cell r="C219">
            <v>42474</v>
          </cell>
          <cell r="D219">
            <v>2016</v>
          </cell>
          <cell r="E219">
            <v>4</v>
          </cell>
          <cell r="F219" t="str">
            <v>RONALDO MONTEIRO DOS SANTOS</v>
          </cell>
          <cell r="G219" t="str">
            <v>428.145.887-53</v>
          </cell>
          <cell r="H219">
            <v>3024275</v>
          </cell>
          <cell r="I219" t="str">
            <v>RUA JOHANN DUPRE 0 EST FAZENDA</v>
          </cell>
          <cell r="J219" t="str">
            <v>25670-071</v>
          </cell>
          <cell r="K219" t="str">
            <v>PETROPOLIS</v>
          </cell>
          <cell r="L219" t="str">
            <v>SERRANA</v>
          </cell>
          <cell r="M219" t="str">
            <v>(24) 2237-8754</v>
          </cell>
          <cell r="N219" t="str">
            <v>romildaemmel2011@hotmail.com</v>
          </cell>
          <cell r="O219" t="str">
            <v>SOLAR</v>
          </cell>
          <cell r="P219">
            <v>3.12</v>
          </cell>
          <cell r="Q219" t="str">
            <v>TRIFASICA</v>
          </cell>
          <cell r="R219" t="str">
            <v>RESIDENCIAL</v>
          </cell>
          <cell r="S219" t="str">
            <v>RESIDENCIAL</v>
          </cell>
        </row>
        <row r="220">
          <cell r="B220" t="str">
            <v>A016940202</v>
          </cell>
          <cell r="C220">
            <v>42475</v>
          </cell>
          <cell r="D220">
            <v>2016</v>
          </cell>
          <cell r="E220">
            <v>4</v>
          </cell>
          <cell r="F220" t="str">
            <v>A M P REIS MARMORARIA ME</v>
          </cell>
          <cell r="G220" t="str">
            <v>86.823.283/0001-97</v>
          </cell>
          <cell r="H220">
            <v>522697</v>
          </cell>
          <cell r="I220" t="str">
            <v>RUA SÃO LOURENCO N 221 LJ</v>
          </cell>
          <cell r="J220" t="str">
            <v>24060-008</v>
          </cell>
          <cell r="K220" t="str">
            <v>NITERÓI</v>
          </cell>
          <cell r="L220" t="str">
            <v>CENTRO</v>
          </cell>
          <cell r="M220" t="str">
            <v>(21) 2620-2127</v>
          </cell>
          <cell r="N220" t="str">
            <v>marmi.graniti@yahoo.com.br</v>
          </cell>
          <cell r="O220" t="str">
            <v>SOLAR</v>
          </cell>
          <cell r="P220">
            <v>20</v>
          </cell>
          <cell r="Q220" t="str">
            <v>TRIFASICA</v>
          </cell>
          <cell r="R220" t="str">
            <v>COMERCIAL</v>
          </cell>
          <cell r="S220" t="str">
            <v>COMERCIAL</v>
          </cell>
        </row>
        <row r="221">
          <cell r="B221" t="str">
            <v>A016940334</v>
          </cell>
          <cell r="C221">
            <v>42475</v>
          </cell>
          <cell r="D221">
            <v>2016</v>
          </cell>
          <cell r="E221">
            <v>4</v>
          </cell>
          <cell r="F221" t="str">
            <v>PRAVADELLI COM DE MOVEIS E MADEIRAS</v>
          </cell>
          <cell r="G221" t="str">
            <v>68.757.889/0001-90</v>
          </cell>
          <cell r="H221">
            <v>6254059</v>
          </cell>
          <cell r="I221" t="str">
            <v>ROD AMARAL PEIXOTO LJ LT 02</v>
          </cell>
          <cell r="J221" t="str">
            <v>24900-000</v>
          </cell>
          <cell r="K221" t="str">
            <v>MARICÁ</v>
          </cell>
          <cell r="L221" t="str">
            <v>CENTRO</v>
          </cell>
          <cell r="M221" t="str">
            <v>(21) 2648-6491</v>
          </cell>
          <cell r="N221" t="str">
            <v>pravadelli@hotmail.com</v>
          </cell>
          <cell r="O221" t="str">
            <v>SOLAR</v>
          </cell>
          <cell r="P221">
            <v>7.5</v>
          </cell>
          <cell r="Q221" t="str">
            <v>TRIFASICA</v>
          </cell>
          <cell r="R221" t="str">
            <v>COMERCIAL</v>
          </cell>
          <cell r="S221" t="str">
            <v>COMERCIAL</v>
          </cell>
        </row>
        <row r="222">
          <cell r="B222" t="str">
            <v>A016940409</v>
          </cell>
          <cell r="C222">
            <v>42475</v>
          </cell>
          <cell r="D222">
            <v>2016</v>
          </cell>
          <cell r="E222">
            <v>4</v>
          </cell>
          <cell r="F222" t="str">
            <v>R SERAFIN RESTAURANTE ME</v>
          </cell>
          <cell r="G222" t="str">
            <v>17.578.149/0001-55</v>
          </cell>
          <cell r="H222">
            <v>5974790</v>
          </cell>
          <cell r="I222" t="str">
            <v>ROD AMARAL PEIXOTO N 95626 LJ 03</v>
          </cell>
          <cell r="J222" t="str">
            <v>28970-000</v>
          </cell>
          <cell r="K222" t="str">
            <v>ARARUAMA</v>
          </cell>
          <cell r="L222" t="str">
            <v>LAGOS</v>
          </cell>
          <cell r="M222" t="str">
            <v>(22) 99931-6506</v>
          </cell>
          <cell r="N222" t="str">
            <v>motajoelson@yahoo.com.br</v>
          </cell>
          <cell r="O222" t="str">
            <v>SOLAR</v>
          </cell>
          <cell r="P222">
            <v>17.5</v>
          </cell>
          <cell r="Q222" t="str">
            <v>TRIFASICA</v>
          </cell>
          <cell r="R222" t="str">
            <v>RESIDENCIAL</v>
          </cell>
          <cell r="S222" t="str">
            <v>RESIDENCIAL</v>
          </cell>
        </row>
        <row r="223">
          <cell r="B223" t="str">
            <v>A016943686</v>
          </cell>
          <cell r="C223">
            <v>42475</v>
          </cell>
          <cell r="D223">
            <v>2016</v>
          </cell>
          <cell r="E223">
            <v>4</v>
          </cell>
          <cell r="F223" t="str">
            <v>MARCOS CEZAR BARROZO DE ABREU</v>
          </cell>
          <cell r="G223" t="str">
            <v>740.549.967-87</v>
          </cell>
          <cell r="H223">
            <v>3244799</v>
          </cell>
          <cell r="I223" t="str">
            <v>RUA ELIZIO DA COSTA SANTOS N 10</v>
          </cell>
          <cell r="J223" t="str">
            <v>28400-000</v>
          </cell>
          <cell r="K223" t="str">
            <v>SÃO FIDÉLIS</v>
          </cell>
          <cell r="L223" t="str">
            <v>MACAE</v>
          </cell>
          <cell r="M223" t="str">
            <v>(22) 98125-1065</v>
          </cell>
          <cell r="N223" t="str">
            <v>marcos@sfnet.com.br</v>
          </cell>
          <cell r="O223" t="str">
            <v>SOLAR</v>
          </cell>
          <cell r="P223">
            <v>2.86</v>
          </cell>
          <cell r="Q223" t="str">
            <v>BIFÁSICA</v>
          </cell>
          <cell r="R223" t="str">
            <v>RESIDENCIAL</v>
          </cell>
          <cell r="S223" t="str">
            <v>RESIDENCIAL</v>
          </cell>
        </row>
        <row r="224">
          <cell r="B224" t="str">
            <v>A016943890</v>
          </cell>
          <cell r="C224">
            <v>42475</v>
          </cell>
          <cell r="D224">
            <v>2016</v>
          </cell>
          <cell r="E224">
            <v>4</v>
          </cell>
          <cell r="F224" t="str">
            <v>RODRIGO BARROZO DE ABREU</v>
          </cell>
          <cell r="G224" t="str">
            <v>078.602.367-88</v>
          </cell>
          <cell r="H224">
            <v>2505004</v>
          </cell>
          <cell r="I224" t="str">
            <v>RUA LUIZ DA COSTA MACHADO N 602</v>
          </cell>
          <cell r="J224" t="str">
            <v>28400-000</v>
          </cell>
          <cell r="K224" t="str">
            <v>SÃO FIDÉLIS</v>
          </cell>
          <cell r="L224" t="str">
            <v>MACAE</v>
          </cell>
          <cell r="M224" t="str">
            <v>(22) 2758-5153</v>
          </cell>
          <cell r="N224" t="str">
            <v>barrozo.sf@gmail.com</v>
          </cell>
          <cell r="O224" t="str">
            <v>SOLAR</v>
          </cell>
          <cell r="P224">
            <v>3.38</v>
          </cell>
          <cell r="Q224" t="str">
            <v>BIFÁSICA</v>
          </cell>
          <cell r="R224" t="str">
            <v>RESIDENCIAL</v>
          </cell>
          <cell r="S224" t="str">
            <v>RESIDENCIAL</v>
          </cell>
        </row>
        <row r="225">
          <cell r="B225" t="str">
            <v>A016958216</v>
          </cell>
          <cell r="C225">
            <v>42478</v>
          </cell>
          <cell r="D225">
            <v>2016</v>
          </cell>
          <cell r="E225">
            <v>4</v>
          </cell>
          <cell r="F225" t="str">
            <v>ANTONIO CARLOS SANTOS DE SOUZA</v>
          </cell>
          <cell r="G225" t="str">
            <v>361.974.407-68</v>
          </cell>
          <cell r="H225">
            <v>1990787</v>
          </cell>
          <cell r="I225" t="str">
            <v>AV DEDO DE DEUS N 1333</v>
          </cell>
          <cell r="J225" t="str">
            <v>25940-000</v>
          </cell>
          <cell r="K225" t="str">
            <v>GUAPIMIRIM</v>
          </cell>
          <cell r="L225" t="str">
            <v>MAGÉ</v>
          </cell>
          <cell r="M225" t="str">
            <v>(21) 2632-2768</v>
          </cell>
          <cell r="N225" t="str">
            <v>profantcarlos@gmail.com</v>
          </cell>
          <cell r="O225" t="str">
            <v>SOLAR</v>
          </cell>
          <cell r="P225">
            <v>5.83</v>
          </cell>
          <cell r="Q225" t="str">
            <v>TRIFASICA</v>
          </cell>
          <cell r="R225" t="str">
            <v>RESIDENCIAL</v>
          </cell>
          <cell r="S225" t="str">
            <v>RESIDENCIAL</v>
          </cell>
        </row>
        <row r="226">
          <cell r="B226" t="str">
            <v>A016958292</v>
          </cell>
          <cell r="C226">
            <v>42478</v>
          </cell>
          <cell r="D226">
            <v>2016</v>
          </cell>
          <cell r="E226">
            <v>4</v>
          </cell>
          <cell r="F226" t="str">
            <v>JORGE LUIZ FROSSARD</v>
          </cell>
          <cell r="G226" t="str">
            <v>638.275.227-49</v>
          </cell>
          <cell r="H226">
            <v>6306088</v>
          </cell>
          <cell r="I226" t="str">
            <v>R BARAO DE MADALENA</v>
          </cell>
          <cell r="J226" t="str">
            <v>28770-000</v>
          </cell>
          <cell r="K226" t="str">
            <v>STA MA MADALENA</v>
          </cell>
          <cell r="L226" t="str">
            <v>MACAE</v>
          </cell>
          <cell r="M226" t="str">
            <v>(22) 2561-1115</v>
          </cell>
          <cell r="N226" t="str">
            <v>drogaria.saoluiz@ig.com.br</v>
          </cell>
          <cell r="O226" t="str">
            <v>SOLAR</v>
          </cell>
          <cell r="P226">
            <v>6.24</v>
          </cell>
          <cell r="Q226" t="str">
            <v>TRIFASICA</v>
          </cell>
          <cell r="R226" t="str">
            <v>COMERCIAL</v>
          </cell>
          <cell r="S226" t="str">
            <v>COMERCIAL</v>
          </cell>
        </row>
        <row r="227">
          <cell r="B227" t="str">
            <v>A016958824</v>
          </cell>
          <cell r="C227">
            <v>42478</v>
          </cell>
          <cell r="D227">
            <v>2016</v>
          </cell>
          <cell r="E227">
            <v>4</v>
          </cell>
          <cell r="F227" t="str">
            <v>SILVIA HELENA DE OLIVEIRA</v>
          </cell>
          <cell r="G227" t="str">
            <v>591.083.636-68</v>
          </cell>
          <cell r="H227">
            <v>6106342</v>
          </cell>
          <cell r="I227" t="str">
            <v xml:space="preserve">FAZ DE AREIAS </v>
          </cell>
          <cell r="J227" t="str">
            <v>28525-000</v>
          </cell>
          <cell r="K227" t="str">
            <v>CANTAGALO</v>
          </cell>
          <cell r="L227" t="str">
            <v>MACAE</v>
          </cell>
          <cell r="M227" t="str">
            <v>(22) 2553-1193</v>
          </cell>
          <cell r="N227">
            <v>0</v>
          </cell>
          <cell r="O227" t="str">
            <v>SOLAR</v>
          </cell>
          <cell r="P227">
            <v>0</v>
          </cell>
          <cell r="Q227" t="str">
            <v>TRIFASICA</v>
          </cell>
          <cell r="R227" t="str">
            <v>COMERCIAL</v>
          </cell>
          <cell r="S227" t="str">
            <v>COMERCIAL</v>
          </cell>
        </row>
        <row r="228">
          <cell r="B228" t="str">
            <v>A016966313</v>
          </cell>
          <cell r="C228">
            <v>42479</v>
          </cell>
          <cell r="D228">
            <v>2016</v>
          </cell>
          <cell r="E228">
            <v>4</v>
          </cell>
          <cell r="F228" t="str">
            <v>ROGERIO RUIZ DE FREITAS</v>
          </cell>
          <cell r="G228" t="str">
            <v>001.216.517-46</v>
          </cell>
          <cell r="H228">
            <v>3217302</v>
          </cell>
          <cell r="I228" t="str">
            <v>RUA LOPES TROVÃO N 290 ALTOS</v>
          </cell>
          <cell r="J228" t="str">
            <v>28300-000</v>
          </cell>
          <cell r="K228" t="str">
            <v>ITAPERUNA</v>
          </cell>
          <cell r="L228" t="str">
            <v>CAMPOS</v>
          </cell>
          <cell r="M228" t="str">
            <v>(22) 3824-1684</v>
          </cell>
          <cell r="N228">
            <v>0</v>
          </cell>
          <cell r="O228" t="str">
            <v>SOLAR</v>
          </cell>
          <cell r="P228">
            <v>6.12</v>
          </cell>
          <cell r="Q228" t="str">
            <v>TRIFASICA</v>
          </cell>
          <cell r="R228" t="str">
            <v>RESIDENCIAL</v>
          </cell>
          <cell r="S228" t="str">
            <v>RESIDENCIAL</v>
          </cell>
        </row>
        <row r="229">
          <cell r="B229" t="str">
            <v>A016997702</v>
          </cell>
          <cell r="C229">
            <v>42485</v>
          </cell>
          <cell r="D229">
            <v>2016</v>
          </cell>
          <cell r="E229">
            <v>4</v>
          </cell>
          <cell r="F229" t="str">
            <v>ROSIMARE CORDEIRO DE SOUZA</v>
          </cell>
          <cell r="G229" t="str">
            <v>789.008.407-20</v>
          </cell>
          <cell r="H229">
            <v>1126450</v>
          </cell>
          <cell r="I229" t="str">
            <v>RUA CAXAMBU Nº 83 A</v>
          </cell>
          <cell r="J229" t="str">
            <v>24456-160</v>
          </cell>
          <cell r="K229" t="str">
            <v>SÃO GONÇALO</v>
          </cell>
          <cell r="L229" t="str">
            <v>SÃO GONÇALO</v>
          </cell>
          <cell r="M229" t="str">
            <v>(21) 3603-8369</v>
          </cell>
          <cell r="N229" t="str">
            <v>dr.rosimare@globo.com</v>
          </cell>
          <cell r="O229" t="str">
            <v>SOLAR</v>
          </cell>
          <cell r="P229">
            <v>5.2</v>
          </cell>
          <cell r="Q229" t="str">
            <v>TRIFASICA</v>
          </cell>
          <cell r="R229" t="str">
            <v>RESIDENCIAL</v>
          </cell>
          <cell r="S229" t="str">
            <v>RESIDENCIAL</v>
          </cell>
        </row>
        <row r="230">
          <cell r="B230" t="str">
            <v>A017017261</v>
          </cell>
          <cell r="C230">
            <v>42487</v>
          </cell>
          <cell r="D230">
            <v>2016</v>
          </cell>
          <cell r="E230">
            <v>4</v>
          </cell>
          <cell r="F230" t="str">
            <v>ANTONIO SERGIO FONTES DIAS</v>
          </cell>
          <cell r="G230" t="str">
            <v>475.221.277-34</v>
          </cell>
          <cell r="H230">
            <v>3296144</v>
          </cell>
          <cell r="I230" t="str">
            <v>VILLAGE DO SOL Q/B CASA 56</v>
          </cell>
          <cell r="J230" t="str">
            <v>28911-120</v>
          </cell>
          <cell r="K230" t="str">
            <v>CABO FRIO</v>
          </cell>
          <cell r="L230" t="str">
            <v>LAGOS</v>
          </cell>
          <cell r="M230" t="str">
            <v xml:space="preserve">(22) 2648-9230 </v>
          </cell>
          <cell r="N230">
            <v>0</v>
          </cell>
          <cell r="O230" t="str">
            <v>SOLAR</v>
          </cell>
          <cell r="P230">
            <v>2.2000000000000002</v>
          </cell>
          <cell r="Q230" t="str">
            <v>TRIFASICA</v>
          </cell>
          <cell r="R230" t="str">
            <v>RESIDENCIAL</v>
          </cell>
          <cell r="S230" t="str">
            <v>RESIDENCIAL</v>
          </cell>
        </row>
        <row r="231">
          <cell r="B231" t="str">
            <v>A017017548</v>
          </cell>
          <cell r="C231">
            <v>42487</v>
          </cell>
          <cell r="D231">
            <v>2016</v>
          </cell>
          <cell r="E231">
            <v>4</v>
          </cell>
          <cell r="F231" t="str">
            <v>REGINALDO SOARES DE OLIVEIRA</v>
          </cell>
          <cell r="G231" t="str">
            <v>327.476.672-00</v>
          </cell>
          <cell r="H231">
            <v>5846640</v>
          </cell>
          <cell r="I231" t="str">
            <v>LOT PARQUE BURLE 0000 QD 33 LT 05</v>
          </cell>
          <cell r="J231" t="str">
            <v>28913-350</v>
          </cell>
          <cell r="K231" t="str">
            <v>CABO FRIO</v>
          </cell>
          <cell r="L231" t="str">
            <v>LAGOS</v>
          </cell>
          <cell r="M231" t="str">
            <v>(22) 99714-3126</v>
          </cell>
          <cell r="N231">
            <v>0</v>
          </cell>
          <cell r="O231" t="str">
            <v>SOLAR</v>
          </cell>
          <cell r="P231">
            <v>2.5</v>
          </cell>
          <cell r="Q231" t="str">
            <v>TRIFASICA</v>
          </cell>
          <cell r="R231" t="str">
            <v>RESIDENCIAL</v>
          </cell>
          <cell r="S231" t="str">
            <v>RESIDENCIAL</v>
          </cell>
        </row>
        <row r="232">
          <cell r="B232" t="str">
            <v>A017063297</v>
          </cell>
          <cell r="C232">
            <v>42494</v>
          </cell>
          <cell r="D232">
            <v>2016</v>
          </cell>
          <cell r="E232">
            <v>5</v>
          </cell>
          <cell r="F232" t="str">
            <v>PEDALBIKE NITEROIENSE LTDA</v>
          </cell>
          <cell r="G232" t="str">
            <v>05.078.210/0001-16</v>
          </cell>
          <cell r="H232">
            <v>3834565</v>
          </cell>
          <cell r="I232" t="str">
            <v>R BARAO DE AMAZONAS N 277</v>
          </cell>
          <cell r="J232" t="str">
            <v>24000-000</v>
          </cell>
          <cell r="K232" t="str">
            <v>NITERÓI</v>
          </cell>
          <cell r="L232" t="str">
            <v>CENTRO</v>
          </cell>
          <cell r="M232" t="str">
            <v>(21) 2707-6700</v>
          </cell>
          <cell r="N232" t="str">
            <v>amazonas@amazonasbike.com.br</v>
          </cell>
          <cell r="O232" t="str">
            <v>SOLAR</v>
          </cell>
          <cell r="P232">
            <v>15</v>
          </cell>
          <cell r="Q232" t="str">
            <v>TRIFASICA</v>
          </cell>
          <cell r="R232" t="str">
            <v>COMERCIAL</v>
          </cell>
          <cell r="S232" t="str">
            <v>COMERCIAL</v>
          </cell>
        </row>
        <row r="233">
          <cell r="B233" t="str">
            <v>A017063325</v>
          </cell>
          <cell r="C233">
            <v>42494</v>
          </cell>
          <cell r="D233">
            <v>2016</v>
          </cell>
          <cell r="E233">
            <v>5</v>
          </cell>
          <cell r="F233" t="str">
            <v>MARMORARIA COQUEIRAL LTDA</v>
          </cell>
          <cell r="G233" t="str">
            <v>05.491.649/0001-76</v>
          </cell>
          <cell r="H233">
            <v>6199543</v>
          </cell>
          <cell r="I233" t="str">
            <v>ROD AMARAL PEIXOTO KM 90</v>
          </cell>
          <cell r="J233" t="str">
            <v>28970-000</v>
          </cell>
          <cell r="K233" t="str">
            <v>ARARUAMA</v>
          </cell>
          <cell r="L233" t="str">
            <v>LAGOS</v>
          </cell>
          <cell r="M233" t="str">
            <v>(22) 2665-4456</v>
          </cell>
          <cell r="N233">
            <v>0</v>
          </cell>
          <cell r="O233" t="str">
            <v>SOLAR</v>
          </cell>
          <cell r="P233">
            <v>17.5</v>
          </cell>
          <cell r="Q233" t="str">
            <v>TRIFASICA</v>
          </cell>
          <cell r="R233" t="str">
            <v>COMERCIAL</v>
          </cell>
          <cell r="S233" t="str">
            <v>COMERCIAL</v>
          </cell>
        </row>
        <row r="234">
          <cell r="B234" t="str">
            <v>A017092283</v>
          </cell>
          <cell r="C234">
            <v>42496</v>
          </cell>
          <cell r="D234">
            <v>2016</v>
          </cell>
          <cell r="E234">
            <v>5</v>
          </cell>
          <cell r="F234" t="str">
            <v>GEOINVESTE ADM DE BENS E IMOVEIS</v>
          </cell>
          <cell r="G234" t="str">
            <v>10.841.755/0001-72</v>
          </cell>
          <cell r="H234">
            <v>6288175</v>
          </cell>
          <cell r="I234" t="str">
            <v>EST FRANCISCO DA CRUZ NUNES N 210 COND UBA</v>
          </cell>
          <cell r="J234" t="str">
            <v>24000-000</v>
          </cell>
          <cell r="K234" t="str">
            <v>NITERÓI</v>
          </cell>
          <cell r="L234" t="str">
            <v>CENTRO</v>
          </cell>
          <cell r="M234" t="str">
            <v>(21) 2705-7238</v>
          </cell>
          <cell r="N234" t="str">
            <v>stellasancho@gmail.com</v>
          </cell>
          <cell r="O234" t="str">
            <v>SOLAR</v>
          </cell>
          <cell r="P234">
            <v>9.36</v>
          </cell>
          <cell r="Q234" t="str">
            <v>TRIFASICA</v>
          </cell>
          <cell r="R234" t="str">
            <v>COMERCIAL</v>
          </cell>
          <cell r="S234" t="str">
            <v>COMERCIAL</v>
          </cell>
        </row>
        <row r="235">
          <cell r="B235" t="str">
            <v>A017097605</v>
          </cell>
          <cell r="C235">
            <v>42499</v>
          </cell>
          <cell r="D235">
            <v>2016</v>
          </cell>
          <cell r="E235">
            <v>5</v>
          </cell>
          <cell r="F235" t="str">
            <v xml:space="preserve">PRAVADELLI COMERCIO DE MOVEIS E </v>
          </cell>
          <cell r="G235" t="str">
            <v>68.757.889/0001-90</v>
          </cell>
          <cell r="H235">
            <v>1576395</v>
          </cell>
          <cell r="I235" t="str">
            <v>ROD AMARAL PEIXOTO KM 37</v>
          </cell>
          <cell r="J235" t="str">
            <v>24900-000</v>
          </cell>
          <cell r="K235" t="str">
            <v>MARICÁ</v>
          </cell>
          <cell r="L235" t="str">
            <v>CENTRO</v>
          </cell>
          <cell r="M235" t="str">
            <v>(21) 2648-2063</v>
          </cell>
          <cell r="N235" t="str">
            <v>pravadelli@hotmail.com</v>
          </cell>
          <cell r="O235" t="str">
            <v>SOLAR</v>
          </cell>
          <cell r="P235">
            <v>7.5</v>
          </cell>
          <cell r="Q235" t="str">
            <v>TRIFASICA</v>
          </cell>
          <cell r="R235" t="str">
            <v>COMERCIAL</v>
          </cell>
          <cell r="S235" t="str">
            <v>COMERCIAL</v>
          </cell>
        </row>
        <row r="236">
          <cell r="B236" t="str">
            <v>A017097623</v>
          </cell>
          <cell r="C236">
            <v>42499</v>
          </cell>
          <cell r="D236">
            <v>2016</v>
          </cell>
          <cell r="E236">
            <v>5</v>
          </cell>
          <cell r="F236" t="str">
            <v>GRUPO APOIO ASS E EMP EDUCACIONAIS</v>
          </cell>
          <cell r="G236" t="str">
            <v>03.497.454/0001-08</v>
          </cell>
          <cell r="H236">
            <v>3544976</v>
          </cell>
          <cell r="I236" t="str">
            <v>RUA PR DANIEL PAES DE ALMEIDA N 5</v>
          </cell>
          <cell r="J236" t="str">
            <v>24330-080</v>
          </cell>
          <cell r="K236" t="str">
            <v>NITERÓI</v>
          </cell>
          <cell r="L236" t="str">
            <v>CENTRO</v>
          </cell>
          <cell r="M236" t="str">
            <v>(21) 2616-1048</v>
          </cell>
          <cell r="N236">
            <v>0</v>
          </cell>
          <cell r="O236" t="str">
            <v>SOLAR</v>
          </cell>
          <cell r="P236">
            <v>15</v>
          </cell>
          <cell r="Q236" t="str">
            <v>TRIFASICA</v>
          </cell>
          <cell r="R236" t="str">
            <v>COMERCIAL</v>
          </cell>
          <cell r="S236" t="str">
            <v>COMERCIAL</v>
          </cell>
        </row>
        <row r="237">
          <cell r="B237" t="str">
            <v>A017098523</v>
          </cell>
          <cell r="C237">
            <v>42499</v>
          </cell>
          <cell r="D237">
            <v>2016</v>
          </cell>
          <cell r="E237">
            <v>5</v>
          </cell>
          <cell r="F237" t="str">
            <v>SERGIO BAPTISTA SOARES</v>
          </cell>
          <cell r="G237" t="str">
            <v>347.222.707-91</v>
          </cell>
          <cell r="H237">
            <v>6310895</v>
          </cell>
          <cell r="I237" t="str">
            <v>RUA 1 CS 20</v>
          </cell>
          <cell r="J237" t="str">
            <v>24340-105</v>
          </cell>
          <cell r="K237" t="str">
            <v>NITERÓI</v>
          </cell>
          <cell r="L237" t="str">
            <v>CENTRO</v>
          </cell>
          <cell r="M237" t="str">
            <v>(21) 2612-7321</v>
          </cell>
          <cell r="N237" t="str">
            <v>jetts_sergio@yahoo.com.br</v>
          </cell>
          <cell r="O237" t="str">
            <v>SOLAR</v>
          </cell>
          <cell r="P237">
            <v>2.08</v>
          </cell>
          <cell r="Q237" t="str">
            <v>TRIFASICA</v>
          </cell>
          <cell r="R237" t="str">
            <v>RESIDENCIAL</v>
          </cell>
          <cell r="S237" t="str">
            <v>RESIDENCIAL</v>
          </cell>
        </row>
        <row r="238">
          <cell r="B238" t="str">
            <v>A017100284</v>
          </cell>
          <cell r="C238">
            <v>42499</v>
          </cell>
          <cell r="D238">
            <v>2016</v>
          </cell>
          <cell r="E238">
            <v>5</v>
          </cell>
          <cell r="F238" t="str">
            <v>ROMMEL MAX MARTINS</v>
          </cell>
          <cell r="G238" t="str">
            <v>197.509.517-00</v>
          </cell>
          <cell r="H238">
            <v>5996864</v>
          </cell>
          <cell r="I238" t="str">
            <v>RUA DOS IPES LT 42</v>
          </cell>
          <cell r="J238">
            <v>0</v>
          </cell>
          <cell r="K238" t="str">
            <v>MARICÁ</v>
          </cell>
          <cell r="L238" t="str">
            <v>CENTRO</v>
          </cell>
          <cell r="M238" t="str">
            <v>(21) 99634-0133</v>
          </cell>
          <cell r="N238">
            <v>0</v>
          </cell>
          <cell r="O238" t="str">
            <v>SOLAR</v>
          </cell>
          <cell r="P238">
            <v>2.5</v>
          </cell>
          <cell r="Q238" t="str">
            <v>TRIFASICA</v>
          </cell>
          <cell r="R238" t="str">
            <v>RESIDENCIAL</v>
          </cell>
          <cell r="S238" t="str">
            <v>RESIDENCIAL</v>
          </cell>
        </row>
        <row r="239">
          <cell r="B239" t="str">
            <v>A017120915</v>
          </cell>
          <cell r="C239">
            <v>42501</v>
          </cell>
          <cell r="D239">
            <v>2016</v>
          </cell>
          <cell r="E239">
            <v>5</v>
          </cell>
          <cell r="F239" t="str">
            <v>JOÃO CLAUDIO ALVIM DE BUSTAMANTE</v>
          </cell>
          <cell r="G239" t="str">
            <v>210.230.697-68</v>
          </cell>
          <cell r="H239">
            <v>1308403</v>
          </cell>
          <cell r="I239" t="str">
            <v>EST DAS PEDRAS BRANCAS N 180</v>
          </cell>
          <cell r="J239" t="str">
            <v>25730-412</v>
          </cell>
          <cell r="K239" t="str">
            <v>PETROPOLIS</v>
          </cell>
          <cell r="L239" t="str">
            <v>SERRANA</v>
          </cell>
          <cell r="M239" t="str">
            <v>(24) 2221-3441</v>
          </cell>
          <cell r="N239" t="str">
            <v>jcbustamante@bbmadvogados.com.br</v>
          </cell>
          <cell r="O239" t="str">
            <v>SOLAR</v>
          </cell>
          <cell r="P239">
            <v>7.95</v>
          </cell>
          <cell r="Q239" t="str">
            <v>TRIFASICA</v>
          </cell>
          <cell r="R239" t="str">
            <v>RESIDENCIAL</v>
          </cell>
          <cell r="S239" t="str">
            <v>RESIDENCIAL</v>
          </cell>
        </row>
        <row r="240">
          <cell r="B240" t="str">
            <v>A017122589</v>
          </cell>
          <cell r="C240">
            <v>42501</v>
          </cell>
          <cell r="D240">
            <v>2016</v>
          </cell>
          <cell r="E240">
            <v>5</v>
          </cell>
          <cell r="F240" t="str">
            <v>IVAN MULLER BOTELHO</v>
          </cell>
          <cell r="G240" t="str">
            <v>002.991.386-15</v>
          </cell>
          <cell r="H240">
            <v>148090</v>
          </cell>
          <cell r="I240" t="str">
            <v>R MARIA JOAQUINA N 11</v>
          </cell>
          <cell r="J240" t="str">
            <v>28950-000</v>
          </cell>
          <cell r="K240" t="str">
            <v>ARMAÇÃO DOS BÚZIOS</v>
          </cell>
          <cell r="L240" t="str">
            <v>LAGOS</v>
          </cell>
          <cell r="M240" t="str">
            <v>(22) 2623-1385</v>
          </cell>
          <cell r="N240" t="str">
            <v>presidencia-mg@energisa.com.br</v>
          </cell>
          <cell r="O240" t="str">
            <v>SOLAR</v>
          </cell>
          <cell r="P240">
            <v>8.19</v>
          </cell>
          <cell r="Q240" t="str">
            <v>TRIFASICA</v>
          </cell>
          <cell r="R240" t="str">
            <v>RESIDENCIAL</v>
          </cell>
          <cell r="S240" t="str">
            <v>RESIDENCIAL</v>
          </cell>
        </row>
        <row r="241">
          <cell r="B241" t="str">
            <v>A017123741</v>
          </cell>
          <cell r="C241">
            <v>42501</v>
          </cell>
          <cell r="D241">
            <v>2016</v>
          </cell>
          <cell r="E241">
            <v>5</v>
          </cell>
          <cell r="F241" t="str">
            <v>JOÃO AZEVEDO NETO</v>
          </cell>
          <cell r="G241" t="str">
            <v>868.648.407-78</v>
          </cell>
          <cell r="H241">
            <v>5518390</v>
          </cell>
          <cell r="I241" t="str">
            <v>RUA GEREMIAS V ABREU LT 235</v>
          </cell>
          <cell r="J241" t="str">
            <v>28970-000</v>
          </cell>
          <cell r="K241" t="str">
            <v>ARARUAMA</v>
          </cell>
          <cell r="L241" t="str">
            <v>LAGOS</v>
          </cell>
          <cell r="M241" t="str">
            <v>(21) 99988-0274</v>
          </cell>
          <cell r="N241" t="str">
            <v>joao.azevedo@soter.com.br</v>
          </cell>
          <cell r="O241" t="str">
            <v>SOLAR</v>
          </cell>
          <cell r="P241">
            <v>2.08</v>
          </cell>
          <cell r="Q241" t="str">
            <v>TRIFASICA</v>
          </cell>
          <cell r="R241" t="str">
            <v>RESIDENCIAL</v>
          </cell>
          <cell r="S241" t="str">
            <v>RESIDENCIAL</v>
          </cell>
        </row>
        <row r="242">
          <cell r="B242" t="str">
            <v>A017124414</v>
          </cell>
          <cell r="C242">
            <v>42501</v>
          </cell>
          <cell r="D242">
            <v>2016</v>
          </cell>
          <cell r="E242">
            <v>5</v>
          </cell>
          <cell r="F242" t="str">
            <v>LUIZ OTAVIO COCITO DE ARAUJO</v>
          </cell>
          <cell r="G242" t="str">
            <v>158.721.138-62</v>
          </cell>
          <cell r="H242">
            <v>5181401</v>
          </cell>
          <cell r="I242" t="str">
            <v>RUA PROF MANOEL J FERREIRA N 105 LT 10 QD</v>
          </cell>
          <cell r="J242" t="str">
            <v>24000-000</v>
          </cell>
          <cell r="K242" t="str">
            <v>NITERÓI</v>
          </cell>
          <cell r="L242" t="str">
            <v>CENTRO</v>
          </cell>
          <cell r="M242" t="str">
            <v>(21) 99632-9497</v>
          </cell>
          <cell r="N242" t="str">
            <v>locaraujo@hotmail.com</v>
          </cell>
          <cell r="O242" t="str">
            <v>SOLAR</v>
          </cell>
          <cell r="P242">
            <v>3.1</v>
          </cell>
          <cell r="Q242" t="str">
            <v>TRIFASICA</v>
          </cell>
          <cell r="R242" t="str">
            <v>RESIDENCIAL</v>
          </cell>
          <cell r="S242" t="str">
            <v>RESIDENCIAL</v>
          </cell>
        </row>
        <row r="243">
          <cell r="B243" t="str">
            <v>A017182353</v>
          </cell>
          <cell r="C243">
            <v>42502</v>
          </cell>
          <cell r="D243">
            <v>2016</v>
          </cell>
          <cell r="E243">
            <v>5</v>
          </cell>
          <cell r="F243" t="str">
            <v>JUCILEI DA SILVA</v>
          </cell>
          <cell r="G243" t="str">
            <v>023.023.090-30</v>
          </cell>
          <cell r="H243">
            <v>6268919</v>
          </cell>
          <cell r="I243" t="str">
            <v>RUA 3 N 82 COND UBA COMBOI</v>
          </cell>
          <cell r="J243" t="str">
            <v>24000-000</v>
          </cell>
          <cell r="K243" t="str">
            <v>NITERÓI</v>
          </cell>
          <cell r="L243" t="str">
            <v>CENTRO</v>
          </cell>
          <cell r="M243" t="str">
            <v>(21) 99105-5875</v>
          </cell>
          <cell r="N243" t="str">
            <v>mpcurcio@hotmail.com</v>
          </cell>
          <cell r="O243" t="str">
            <v>SOLAR</v>
          </cell>
          <cell r="P243">
            <v>3.72</v>
          </cell>
          <cell r="Q243" t="str">
            <v>TRIFASICA</v>
          </cell>
          <cell r="R243" t="str">
            <v>RESIDENCIAL</v>
          </cell>
          <cell r="S243" t="str">
            <v>RESIDENCIAL</v>
          </cell>
        </row>
        <row r="244">
          <cell r="B244" t="str">
            <v>A017153312</v>
          </cell>
          <cell r="C244">
            <v>42506</v>
          </cell>
          <cell r="D244">
            <v>2016</v>
          </cell>
          <cell r="E244">
            <v>5</v>
          </cell>
          <cell r="F244" t="str">
            <v>FABIANO CARVALHO COSTA</v>
          </cell>
          <cell r="G244" t="str">
            <v>048.011.837-00</v>
          </cell>
          <cell r="H244">
            <v>3212981</v>
          </cell>
          <cell r="I244" t="str">
            <v>RUA PLINIO ROCHA CS 112</v>
          </cell>
          <cell r="J244" t="str">
            <v>24724-100</v>
          </cell>
          <cell r="K244" t="str">
            <v>SÃO GONÇALO</v>
          </cell>
          <cell r="L244" t="str">
            <v>SÃO GONÇALO</v>
          </cell>
          <cell r="M244" t="str">
            <v>(21) 3711-9220</v>
          </cell>
          <cell r="N244" t="str">
            <v>fabianoccosta@globo.com</v>
          </cell>
          <cell r="O244" t="str">
            <v>SOLAR</v>
          </cell>
          <cell r="P244">
            <v>5.0999999999999996</v>
          </cell>
          <cell r="Q244" t="str">
            <v>TRIFASICA</v>
          </cell>
          <cell r="R244" t="str">
            <v>RESIDENCIAL</v>
          </cell>
          <cell r="S244" t="str">
            <v>RESIDENCIAL</v>
          </cell>
        </row>
        <row r="245">
          <cell r="B245" t="str">
            <v>A017158607</v>
          </cell>
          <cell r="C245">
            <v>42507</v>
          </cell>
          <cell r="D245">
            <v>2016</v>
          </cell>
          <cell r="E245">
            <v>5</v>
          </cell>
          <cell r="F245" t="str">
            <v>MANOEL CARAMURU FERNANDES</v>
          </cell>
          <cell r="G245" t="str">
            <v>390.059.687-53</v>
          </cell>
          <cell r="H245">
            <v>6302526</v>
          </cell>
          <cell r="I245" t="str">
            <v>RUA FAGUNDES VARELA N 233</v>
          </cell>
          <cell r="J245" t="str">
            <v>24210-520</v>
          </cell>
          <cell r="K245" t="str">
            <v>NITERÓI</v>
          </cell>
          <cell r="L245" t="str">
            <v>CENTRO</v>
          </cell>
          <cell r="M245">
            <v>0</v>
          </cell>
          <cell r="N245" t="str">
            <v>mcaramuru55@hotmail.com</v>
          </cell>
          <cell r="O245" t="str">
            <v>SOLAR</v>
          </cell>
          <cell r="P245">
            <v>2</v>
          </cell>
          <cell r="Q245" t="str">
            <v>TRIFASICA</v>
          </cell>
          <cell r="R245" t="str">
            <v>COMERCIAL</v>
          </cell>
          <cell r="S245" t="str">
            <v>COMERCIAL</v>
          </cell>
        </row>
        <row r="246">
          <cell r="B246" t="str">
            <v>A017160716</v>
          </cell>
          <cell r="C246">
            <v>42507</v>
          </cell>
          <cell r="D246">
            <v>2016</v>
          </cell>
          <cell r="E246">
            <v>5</v>
          </cell>
          <cell r="F246" t="str">
            <v>PAULO ROBERTO GROETAERS VIANA</v>
          </cell>
          <cell r="G246" t="str">
            <v>641.697.667-68</v>
          </cell>
          <cell r="H246">
            <v>1895003</v>
          </cell>
          <cell r="I246" t="str">
            <v>RUA PADRA NATUZI N 31</v>
          </cell>
          <cell r="J246" t="str">
            <v>24000-000</v>
          </cell>
          <cell r="K246" t="str">
            <v>NITERÓI</v>
          </cell>
          <cell r="L246" t="str">
            <v>CENTRO</v>
          </cell>
          <cell r="M246" t="str">
            <v>(21) 2610-8082</v>
          </cell>
          <cell r="N246" t="str">
            <v>pgroetaers@hotmail.com</v>
          </cell>
          <cell r="O246" t="str">
            <v>SOLAR</v>
          </cell>
          <cell r="P246">
            <v>3.64</v>
          </cell>
          <cell r="Q246" t="str">
            <v>TRIFASICA</v>
          </cell>
          <cell r="R246" t="str">
            <v>RESIDENCIAL</v>
          </cell>
          <cell r="S246" t="str">
            <v>RESIDENCIAL</v>
          </cell>
        </row>
        <row r="247">
          <cell r="B247" t="str">
            <v>A017160779</v>
          </cell>
          <cell r="C247">
            <v>42507</v>
          </cell>
          <cell r="D247">
            <v>2016</v>
          </cell>
          <cell r="E247">
            <v>5</v>
          </cell>
          <cell r="F247" t="str">
            <v>PAULO CESAR GARCIA AZEVEDO GARCIA</v>
          </cell>
          <cell r="G247" t="str">
            <v>310.448.677-87</v>
          </cell>
          <cell r="H247">
            <v>3148255</v>
          </cell>
          <cell r="I247" t="str">
            <v>RUA GALVAO QD7 LT19</v>
          </cell>
          <cell r="J247" t="str">
            <v>28970-000</v>
          </cell>
          <cell r="K247" t="str">
            <v>ARARUAMA</v>
          </cell>
          <cell r="L247" t="str">
            <v>LAGOS</v>
          </cell>
          <cell r="M247" t="str">
            <v>(22) 2674-6114</v>
          </cell>
          <cell r="N247" t="str">
            <v>paubrasilbarcos@gmail.com</v>
          </cell>
          <cell r="O247" t="str">
            <v>SOLAR</v>
          </cell>
          <cell r="P247">
            <v>6.24</v>
          </cell>
          <cell r="Q247" t="str">
            <v>TRIFASICA</v>
          </cell>
          <cell r="R247" t="str">
            <v>RESIDENCIAL</v>
          </cell>
          <cell r="S247" t="str">
            <v>RESIDENCIAL</v>
          </cell>
        </row>
        <row r="248">
          <cell r="B248" t="str">
            <v>A017169728</v>
          </cell>
          <cell r="C248">
            <v>42508</v>
          </cell>
          <cell r="D248">
            <v>2016</v>
          </cell>
          <cell r="E248">
            <v>5</v>
          </cell>
          <cell r="F248" t="str">
            <v>UDBRAX DISTRIBUIDORA DE UTILIDADES</v>
          </cell>
          <cell r="G248" t="str">
            <v>10.909.753/0011-40</v>
          </cell>
          <cell r="H248">
            <v>5445634</v>
          </cell>
          <cell r="I248" t="str">
            <v>EST VELHA DE MARICA KM 16</v>
          </cell>
          <cell r="J248" t="str">
            <v>24900-000</v>
          </cell>
          <cell r="K248" t="str">
            <v>MARICÁ</v>
          </cell>
          <cell r="L248" t="str">
            <v>CENTRO</v>
          </cell>
          <cell r="M248" t="str">
            <v>(21) 2636-3592</v>
          </cell>
          <cell r="N248" t="str">
            <v>victor@girolarelazer.com.br</v>
          </cell>
          <cell r="O248" t="str">
            <v>SOLAR</v>
          </cell>
          <cell r="P248">
            <v>12.5</v>
          </cell>
          <cell r="Q248" t="str">
            <v>TRIFASICA</v>
          </cell>
          <cell r="R248" t="str">
            <v>RESIDENCIAL</v>
          </cell>
          <cell r="S248" t="str">
            <v>RESIDENCIAL</v>
          </cell>
        </row>
        <row r="249">
          <cell r="B249" t="str">
            <v>A017174760</v>
          </cell>
          <cell r="C249">
            <v>42508</v>
          </cell>
          <cell r="D249">
            <v>2016</v>
          </cell>
          <cell r="E249">
            <v>5</v>
          </cell>
          <cell r="F249" t="str">
            <v>SANDRA RIOS</v>
          </cell>
          <cell r="G249" t="str">
            <v>687.455.677-00</v>
          </cell>
          <cell r="H249">
            <v>277348</v>
          </cell>
          <cell r="I249" t="str">
            <v>AL DA ACACIAS N 102</v>
          </cell>
          <cell r="J249" t="str">
            <v>24355-150</v>
          </cell>
          <cell r="K249" t="str">
            <v>NITERÓI</v>
          </cell>
          <cell r="L249" t="str">
            <v>CENTRO</v>
          </cell>
          <cell r="M249" t="str">
            <v>(21) 2709-0132</v>
          </cell>
          <cell r="N249" t="str">
            <v>emersonrios@terra.com.br</v>
          </cell>
          <cell r="O249" t="str">
            <v>SOLAR</v>
          </cell>
          <cell r="P249">
            <v>5</v>
          </cell>
          <cell r="Q249" t="str">
            <v>TRIFASICA</v>
          </cell>
          <cell r="R249" t="str">
            <v>RESIDENCIAL</v>
          </cell>
          <cell r="S249" t="str">
            <v>RESIDENCIAL</v>
          </cell>
        </row>
        <row r="250">
          <cell r="B250" t="str">
            <v>A017181699</v>
          </cell>
          <cell r="C250">
            <v>42509</v>
          </cell>
          <cell r="D250">
            <v>2016</v>
          </cell>
          <cell r="E250">
            <v>5</v>
          </cell>
          <cell r="F250" t="str">
            <v>FABIANO SARAIVA SAMPAIO</v>
          </cell>
          <cell r="G250" t="str">
            <v>069.618.577-60</v>
          </cell>
          <cell r="H250">
            <v>2937330</v>
          </cell>
          <cell r="I250" t="str">
            <v>LGO SANTO ANTONIO N 81 CS 02</v>
          </cell>
          <cell r="J250" t="str">
            <v>28930-365</v>
          </cell>
          <cell r="K250" t="str">
            <v>CABO FRIO</v>
          </cell>
          <cell r="L250" t="str">
            <v>LAGOS</v>
          </cell>
          <cell r="M250" t="str">
            <v>(22) 2645-7588</v>
          </cell>
          <cell r="N250">
            <v>0</v>
          </cell>
          <cell r="O250" t="str">
            <v>SOLAR</v>
          </cell>
          <cell r="P250">
            <v>1</v>
          </cell>
          <cell r="Q250" t="str">
            <v>BIFÁSICA</v>
          </cell>
          <cell r="R250" t="str">
            <v>RESIDENCIAL</v>
          </cell>
          <cell r="S250" t="str">
            <v>RESIDENCIAL</v>
          </cell>
        </row>
        <row r="251">
          <cell r="B251" t="str">
            <v>A017210403</v>
          </cell>
          <cell r="C251">
            <v>42513</v>
          </cell>
          <cell r="D251">
            <v>2016</v>
          </cell>
          <cell r="E251">
            <v>5</v>
          </cell>
          <cell r="F251" t="str">
            <v>ASSOCIACAO NOVA VIDA</v>
          </cell>
          <cell r="G251" t="str">
            <v>32.192.064/0001-28</v>
          </cell>
          <cell r="H251">
            <v>3620542</v>
          </cell>
          <cell r="I251" t="str">
            <v>ROD RJ 130 KM 22 5 ABRIGO</v>
          </cell>
          <cell r="J251" t="str">
            <v>25973-400</v>
          </cell>
          <cell r="K251" t="str">
            <v>TERESOPOLIS</v>
          </cell>
          <cell r="L251" t="str">
            <v>SERRANA</v>
          </cell>
          <cell r="M251" t="str">
            <v>(21) 2641-1721</v>
          </cell>
          <cell r="N251" t="str">
            <v>prrdepaula@ig.com.br</v>
          </cell>
          <cell r="O251" t="str">
            <v>SOLAR</v>
          </cell>
          <cell r="P251">
            <v>1.56</v>
          </cell>
          <cell r="Q251" t="str">
            <v>TRIFASICA</v>
          </cell>
          <cell r="R251" t="str">
            <v>COMERCIAL</v>
          </cell>
          <cell r="S251" t="str">
            <v>COMERCIAL</v>
          </cell>
        </row>
        <row r="252">
          <cell r="B252" t="str">
            <v>A017219585</v>
          </cell>
          <cell r="C252">
            <v>42514</v>
          </cell>
          <cell r="D252">
            <v>2016</v>
          </cell>
          <cell r="E252">
            <v>5</v>
          </cell>
          <cell r="F252" t="str">
            <v>RICARDO XAVIER DE ARAUJO FEIO</v>
          </cell>
          <cell r="G252" t="str">
            <v>785.667.897-68</v>
          </cell>
          <cell r="H252">
            <v>6309264</v>
          </cell>
          <cell r="I252" t="str">
            <v>EST DA ROCINHA CS 02</v>
          </cell>
          <cell r="J252" t="str">
            <v>25755-340</v>
          </cell>
          <cell r="K252" t="str">
            <v>PETROPOLIS</v>
          </cell>
          <cell r="L252" t="str">
            <v>SERRANA</v>
          </cell>
          <cell r="M252">
            <v>0</v>
          </cell>
          <cell r="N252">
            <v>0</v>
          </cell>
          <cell r="O252" t="str">
            <v>SOLAR</v>
          </cell>
          <cell r="P252">
            <v>10.8</v>
          </cell>
          <cell r="Q252" t="str">
            <v>TRIFASICA</v>
          </cell>
          <cell r="R252" t="str">
            <v>RURAL</v>
          </cell>
          <cell r="S252" t="str">
            <v>RURAL</v>
          </cell>
        </row>
        <row r="253">
          <cell r="B253" t="str">
            <v>A017219713</v>
          </cell>
          <cell r="C253">
            <v>42514</v>
          </cell>
          <cell r="D253">
            <v>2016</v>
          </cell>
          <cell r="E253">
            <v>5</v>
          </cell>
          <cell r="F253" t="str">
            <v>TEREZA ROZARIO DA SILVA</v>
          </cell>
          <cell r="G253" t="str">
            <v>024.074.747-08</v>
          </cell>
          <cell r="H253">
            <v>3392315</v>
          </cell>
          <cell r="I253" t="str">
            <v>RUA GOLF CLUBE N 4 LT 04 QD 26</v>
          </cell>
          <cell r="J253" t="str">
            <v>28990-000</v>
          </cell>
          <cell r="K253" t="str">
            <v>SAQUAREMA</v>
          </cell>
          <cell r="L253" t="str">
            <v>LAGOS</v>
          </cell>
          <cell r="M253" t="str">
            <v>(21) 98831-8171</v>
          </cell>
          <cell r="N253" t="str">
            <v>spera@hotmail.com</v>
          </cell>
          <cell r="O253" t="str">
            <v>SOLAR</v>
          </cell>
          <cell r="P253">
            <v>3.2</v>
          </cell>
          <cell r="Q253" t="str">
            <v>BIFÁSICA</v>
          </cell>
          <cell r="R253" t="str">
            <v>RESIDENCIAL</v>
          </cell>
          <cell r="S253" t="str">
            <v>RESIDENCIAL</v>
          </cell>
        </row>
        <row r="254">
          <cell r="B254" t="str">
            <v>A017220653</v>
          </cell>
          <cell r="C254">
            <v>42514</v>
          </cell>
          <cell r="D254">
            <v>2016</v>
          </cell>
          <cell r="E254">
            <v>5</v>
          </cell>
          <cell r="F254" t="str">
            <v>ROBSON CRUZ PARREIRA CAMPANATI</v>
          </cell>
          <cell r="G254" t="str">
            <v>821.150.527-49</v>
          </cell>
          <cell r="H254">
            <v>5065391</v>
          </cell>
          <cell r="I254" t="str">
            <v>RUA 3 N 189</v>
          </cell>
          <cell r="J254" t="str">
            <v>28540-000</v>
          </cell>
          <cell r="K254" t="str">
            <v>CORDEIRO</v>
          </cell>
          <cell r="L254" t="str">
            <v>MACAE</v>
          </cell>
          <cell r="M254" t="str">
            <v>(21) 3975-8300</v>
          </cell>
          <cell r="N254">
            <v>0</v>
          </cell>
          <cell r="O254" t="str">
            <v>SOLAR</v>
          </cell>
          <cell r="P254">
            <v>3.46</v>
          </cell>
          <cell r="Q254" t="str">
            <v>TRIFASICA</v>
          </cell>
          <cell r="R254" t="str">
            <v>RESIDENCIAL</v>
          </cell>
          <cell r="S254" t="str">
            <v>RESIDENCIAL</v>
          </cell>
        </row>
        <row r="255">
          <cell r="B255" t="str">
            <v>A017220696</v>
          </cell>
          <cell r="C255">
            <v>42514</v>
          </cell>
          <cell r="D255">
            <v>2016</v>
          </cell>
          <cell r="E255">
            <v>5</v>
          </cell>
          <cell r="F255" t="str">
            <v>EDUARDO SILVA PORTO</v>
          </cell>
          <cell r="G255" t="str">
            <v>306.033.237-15</v>
          </cell>
          <cell r="H255">
            <v>5158645</v>
          </cell>
          <cell r="I255" t="str">
            <v>LOT COND DO ATLANTICO N 05 QD C III</v>
          </cell>
          <cell r="J255" t="str">
            <v>28950-000</v>
          </cell>
          <cell r="K255" t="str">
            <v>ARMAÇÃO DOS BÚZIOS</v>
          </cell>
          <cell r="L255" t="str">
            <v>LAGOS</v>
          </cell>
          <cell r="M255" t="str">
            <v>(21) 99458-5442</v>
          </cell>
          <cell r="N255" t="str">
            <v>eduardoporto@uol.com.br</v>
          </cell>
          <cell r="O255" t="str">
            <v>SOLAR</v>
          </cell>
          <cell r="P255">
            <v>5.58</v>
          </cell>
          <cell r="Q255" t="str">
            <v>TRIFASICA</v>
          </cell>
          <cell r="R255" t="str">
            <v>RESIDENCIAL</v>
          </cell>
          <cell r="S255" t="str">
            <v>RESIDENCIAL</v>
          </cell>
        </row>
        <row r="256">
          <cell r="B256" t="str">
            <v>A017220734</v>
          </cell>
          <cell r="C256">
            <v>42514</v>
          </cell>
          <cell r="D256">
            <v>2016</v>
          </cell>
          <cell r="E256">
            <v>5</v>
          </cell>
          <cell r="F256" t="str">
            <v>RAHEL HANI HAUPTMANN</v>
          </cell>
          <cell r="G256" t="str">
            <v>061.060.757-00</v>
          </cell>
          <cell r="H256">
            <v>4333091</v>
          </cell>
          <cell r="I256" t="str">
            <v>RUA 1 SN QD 2 LT 24 POUSADA LA SOB</v>
          </cell>
          <cell r="J256" t="str">
            <v>28950-000</v>
          </cell>
          <cell r="K256" t="str">
            <v>ARMAÇÃO DOS BÚZIOS</v>
          </cell>
          <cell r="L256" t="str">
            <v>LAGOS</v>
          </cell>
          <cell r="M256" t="str">
            <v>(22) 99227-8105</v>
          </cell>
          <cell r="N256" t="str">
            <v>las.luiz@hotmail.com</v>
          </cell>
          <cell r="O256" t="str">
            <v>SOLAR</v>
          </cell>
          <cell r="P256">
            <v>15.12</v>
          </cell>
          <cell r="Q256" t="str">
            <v>TRIFASICA</v>
          </cell>
          <cell r="R256" t="str">
            <v>RESIDENCIAL</v>
          </cell>
          <cell r="S256" t="str">
            <v>RESIDENCIAL</v>
          </cell>
        </row>
        <row r="257">
          <cell r="B257" t="str">
            <v>A017222329</v>
          </cell>
          <cell r="C257">
            <v>42514</v>
          </cell>
          <cell r="D257">
            <v>2016</v>
          </cell>
          <cell r="E257">
            <v>5</v>
          </cell>
          <cell r="F257" t="str">
            <v>CASSIO BORGES RAMOS</v>
          </cell>
          <cell r="G257" t="str">
            <v>073.216.907-09</v>
          </cell>
          <cell r="H257">
            <v>5471627</v>
          </cell>
          <cell r="I257" t="str">
            <v>RUA ANTONIO RIBEIRO N 41 LT 06</v>
          </cell>
          <cell r="J257" t="str">
            <v>28460-000</v>
          </cell>
          <cell r="K257" t="str">
            <v>MIRACEMA</v>
          </cell>
          <cell r="L257" t="str">
            <v>MACAE</v>
          </cell>
          <cell r="M257" t="str">
            <v>(22) 98116-7514</v>
          </cell>
          <cell r="N257" t="str">
            <v>ramospharma@gmail.com</v>
          </cell>
          <cell r="O257" t="str">
            <v>SOLAR</v>
          </cell>
          <cell r="P257">
            <v>5</v>
          </cell>
          <cell r="Q257" t="str">
            <v>BIFÁSICA</v>
          </cell>
          <cell r="R257" t="str">
            <v>RESIDENCIAL</v>
          </cell>
          <cell r="S257" t="str">
            <v>RESIDENCIAL</v>
          </cell>
        </row>
        <row r="258">
          <cell r="B258" t="str">
            <v>A017233783</v>
          </cell>
          <cell r="C258">
            <v>42515</v>
          </cell>
          <cell r="D258">
            <v>2016</v>
          </cell>
          <cell r="E258">
            <v>5</v>
          </cell>
          <cell r="F258" t="str">
            <v>SERGIO PAULO CANDEIAS MACHADO</v>
          </cell>
          <cell r="G258" t="str">
            <v>026.016.137-34</v>
          </cell>
          <cell r="H258">
            <v>2416556</v>
          </cell>
          <cell r="I258" t="str">
            <v>RUA 02 CS LT 359 QD I COND ELISA LAKE</v>
          </cell>
          <cell r="J258" t="str">
            <v>24900-000</v>
          </cell>
          <cell r="K258" t="str">
            <v>MARICÁ</v>
          </cell>
          <cell r="L258" t="str">
            <v>CENTRO</v>
          </cell>
          <cell r="M258" t="str">
            <v>(21) 2634-2456</v>
          </cell>
          <cell r="N258" t="str">
            <v>spcmachado@gmail.com</v>
          </cell>
          <cell r="O258" t="str">
            <v>SOLAR</v>
          </cell>
          <cell r="P258">
            <v>5.2</v>
          </cell>
          <cell r="Q258" t="str">
            <v>TRIFASICA</v>
          </cell>
          <cell r="R258" t="str">
            <v>RESIDENCIAL</v>
          </cell>
          <cell r="S258" t="str">
            <v>RESIDENCIAL</v>
          </cell>
        </row>
        <row r="259">
          <cell r="B259" t="str">
            <v>A017236229</v>
          </cell>
          <cell r="C259">
            <v>42516</v>
          </cell>
          <cell r="D259">
            <v>2016</v>
          </cell>
          <cell r="E259">
            <v>5</v>
          </cell>
          <cell r="F259" t="str">
            <v>SERGIO BORGES MANO</v>
          </cell>
          <cell r="G259" t="str">
            <v>713.833.367-68</v>
          </cell>
          <cell r="H259">
            <v>3714444</v>
          </cell>
          <cell r="I259" t="str">
            <v>RUA DOMINGOS SAVIO LT 15 QD B</v>
          </cell>
          <cell r="J259" t="str">
            <v>24350-310</v>
          </cell>
          <cell r="K259" t="str">
            <v>NITERÓI</v>
          </cell>
          <cell r="L259" t="str">
            <v>CENTRO</v>
          </cell>
          <cell r="M259" t="str">
            <v>(21) 2621-4129</v>
          </cell>
          <cell r="N259" t="str">
            <v>mtasbm@vm.uff.br</v>
          </cell>
          <cell r="O259" t="str">
            <v>SOLAR</v>
          </cell>
          <cell r="P259">
            <v>5.3</v>
          </cell>
          <cell r="Q259" t="str">
            <v>TRIFASICA</v>
          </cell>
          <cell r="R259" t="str">
            <v>RESIDENCIAL</v>
          </cell>
          <cell r="S259" t="str">
            <v>RESIDENCIAL</v>
          </cell>
        </row>
        <row r="260">
          <cell r="B260" t="str">
            <v>A017254759</v>
          </cell>
          <cell r="C260">
            <v>42520</v>
          </cell>
          <cell r="D260">
            <v>2016</v>
          </cell>
          <cell r="E260">
            <v>5</v>
          </cell>
          <cell r="F260" t="str">
            <v>SERGIO GERALDO ROCHA CHAMONE</v>
          </cell>
          <cell r="G260" t="str">
            <v>913.823.197-20</v>
          </cell>
          <cell r="H260">
            <v>6343232</v>
          </cell>
          <cell r="I260" t="str">
            <v>RUA IBIPORANGA N 25</v>
          </cell>
          <cell r="J260" t="str">
            <v>25950-000</v>
          </cell>
          <cell r="K260" t="str">
            <v>TERESOPOLIS</v>
          </cell>
          <cell r="L260" t="str">
            <v>SERRANA</v>
          </cell>
          <cell r="M260" t="str">
            <v>(21) 99190-4664</v>
          </cell>
          <cell r="N260" t="str">
            <v>chamone@chamone.net</v>
          </cell>
          <cell r="O260" t="str">
            <v>SOLAR</v>
          </cell>
          <cell r="P260">
            <v>4.9400000000000004</v>
          </cell>
          <cell r="Q260" t="str">
            <v>TRIFASICA</v>
          </cell>
          <cell r="R260" t="str">
            <v>RESIDENCIAL</v>
          </cell>
          <cell r="S260" t="str">
            <v>RESIDENCIAL</v>
          </cell>
        </row>
        <row r="261">
          <cell r="B261" t="str">
            <v>A017254860</v>
          </cell>
          <cell r="C261">
            <v>42520</v>
          </cell>
          <cell r="D261">
            <v>2016</v>
          </cell>
          <cell r="E261">
            <v>5</v>
          </cell>
          <cell r="F261" t="str">
            <v>FRANCISCO S NUNES</v>
          </cell>
          <cell r="G261" t="str">
            <v>049.265.877-34</v>
          </cell>
          <cell r="H261">
            <v>1357948</v>
          </cell>
          <cell r="I261" t="str">
            <v>RUA GOITACAZES N 146</v>
          </cell>
          <cell r="J261" t="str">
            <v>25360-350</v>
          </cell>
          <cell r="K261" t="str">
            <v>NITERÓI</v>
          </cell>
          <cell r="L261" t="str">
            <v>CENTRO</v>
          </cell>
          <cell r="M261" t="str">
            <v>(21) 2711-3267</v>
          </cell>
          <cell r="N261">
            <v>0</v>
          </cell>
          <cell r="O261" t="str">
            <v>SOLAR</v>
          </cell>
          <cell r="P261">
            <v>3.71</v>
          </cell>
          <cell r="Q261" t="str">
            <v>TRIFASICA</v>
          </cell>
          <cell r="R261" t="str">
            <v>RESIDENCIAL</v>
          </cell>
          <cell r="S261" t="str">
            <v>RESIDENCIAL</v>
          </cell>
        </row>
        <row r="262">
          <cell r="B262" t="str">
            <v>A017292644</v>
          </cell>
          <cell r="C262">
            <v>42524</v>
          </cell>
          <cell r="D262">
            <v>2016</v>
          </cell>
          <cell r="E262">
            <v>6</v>
          </cell>
          <cell r="F262" t="str">
            <v>CLAUDIO EDUARDO DE MELO FERRO</v>
          </cell>
          <cell r="G262" t="str">
            <v>905.146.967-53</v>
          </cell>
          <cell r="H262">
            <v>4558107</v>
          </cell>
          <cell r="I262" t="str">
            <v>ILHA DO ANJO Q 02 LT 15 PORT</v>
          </cell>
          <cell r="J262" t="str">
            <v>28915-370</v>
          </cell>
          <cell r="K262" t="str">
            <v>CABO FRIO</v>
          </cell>
          <cell r="L262" t="str">
            <v>LAGOS</v>
          </cell>
          <cell r="M262" t="str">
            <v>(22) 2627-8952</v>
          </cell>
          <cell r="N262">
            <v>0</v>
          </cell>
          <cell r="O262" t="str">
            <v>SOLAR</v>
          </cell>
          <cell r="P262">
            <v>5</v>
          </cell>
          <cell r="Q262" t="str">
            <v>TRIFASICA</v>
          </cell>
          <cell r="R262" t="str">
            <v>RESIDENCIAL</v>
          </cell>
          <cell r="S262" t="str">
            <v>RESIDENCIAL</v>
          </cell>
        </row>
        <row r="263">
          <cell r="B263" t="str">
            <v>A017301564</v>
          </cell>
          <cell r="C263">
            <v>42527</v>
          </cell>
          <cell r="D263">
            <v>2016</v>
          </cell>
          <cell r="E263">
            <v>6</v>
          </cell>
          <cell r="F263" t="str">
            <v>JADER MATOS DE MOURA</v>
          </cell>
          <cell r="G263" t="str">
            <v>129.200.457-68</v>
          </cell>
          <cell r="H263">
            <v>4150255</v>
          </cell>
          <cell r="I263" t="str">
            <v>RUA PROJETADA N 70 LM PRATA</v>
          </cell>
          <cell r="J263" t="str">
            <v>28300-000</v>
          </cell>
          <cell r="K263" t="str">
            <v>ITAPERUNA</v>
          </cell>
          <cell r="L263" t="str">
            <v>CAMPOS</v>
          </cell>
          <cell r="M263" t="str">
            <v>(22) 3824-5411</v>
          </cell>
          <cell r="N263">
            <v>0</v>
          </cell>
          <cell r="O263" t="str">
            <v>SOLAR</v>
          </cell>
          <cell r="P263">
            <v>4.59</v>
          </cell>
          <cell r="Q263" t="str">
            <v>TRIFASICA</v>
          </cell>
          <cell r="R263" t="str">
            <v>RESIDENCIAL</v>
          </cell>
          <cell r="S263" t="str">
            <v>RESIDENCIAL</v>
          </cell>
        </row>
        <row r="264">
          <cell r="B264" t="str">
            <v>A017319979</v>
          </cell>
          <cell r="C264">
            <v>42529</v>
          </cell>
          <cell r="D264">
            <v>2016</v>
          </cell>
          <cell r="E264">
            <v>6</v>
          </cell>
          <cell r="F264" t="str">
            <v>SOLANGE ROSA VASCO</v>
          </cell>
          <cell r="G264" t="str">
            <v>389.545.751-53</v>
          </cell>
          <cell r="H264">
            <v>6378894</v>
          </cell>
          <cell r="I264" t="str">
            <v>RUA JOSE ANTUNES N 33</v>
          </cell>
          <cell r="J264" t="str">
            <v>28950-000</v>
          </cell>
          <cell r="K264" t="str">
            <v>ARMAÇÃO DOS BÚZIOS</v>
          </cell>
          <cell r="L264" t="str">
            <v>LAGOS</v>
          </cell>
          <cell r="M264" t="str">
            <v>(22) 99711-3139</v>
          </cell>
          <cell r="N264" t="str">
            <v>ivotec01@hotmail.com</v>
          </cell>
          <cell r="O264" t="str">
            <v>SOLAR</v>
          </cell>
          <cell r="P264">
            <v>3</v>
          </cell>
          <cell r="Q264" t="str">
            <v>BIFÁSICA</v>
          </cell>
          <cell r="R264" t="str">
            <v>RESIDENCIAL</v>
          </cell>
          <cell r="S264" t="str">
            <v>RESIDENCIAL</v>
          </cell>
        </row>
        <row r="265">
          <cell r="B265" t="str">
            <v>A017324595</v>
          </cell>
          <cell r="C265">
            <v>42529</v>
          </cell>
          <cell r="D265">
            <v>2016</v>
          </cell>
          <cell r="E265">
            <v>6</v>
          </cell>
          <cell r="F265" t="str">
            <v>HILTON FERREIRA DO CARMO</v>
          </cell>
          <cell r="G265" t="str">
            <v>135.265.457-15</v>
          </cell>
          <cell r="H265">
            <v>2064104</v>
          </cell>
          <cell r="I265" t="str">
            <v>F PEIXOTO N 306</v>
          </cell>
          <cell r="J265" t="str">
            <v>25610-081</v>
          </cell>
          <cell r="K265" t="str">
            <v>PETROPOLIS</v>
          </cell>
          <cell r="L265" t="str">
            <v>SERRANA</v>
          </cell>
          <cell r="M265" t="str">
            <v>(24) 2246-4168</v>
          </cell>
          <cell r="N265" t="str">
            <v>hilton946@hotmail.com</v>
          </cell>
          <cell r="O265" t="str">
            <v>SOLAR</v>
          </cell>
          <cell r="P265">
            <v>0</v>
          </cell>
          <cell r="Q265" t="str">
            <v>BIFÁSICA</v>
          </cell>
          <cell r="R265" t="str">
            <v>RESIDENCIAL</v>
          </cell>
          <cell r="S265" t="str">
            <v>RESIDENCIAL</v>
          </cell>
        </row>
        <row r="266">
          <cell r="B266" t="str">
            <v>A017325287</v>
          </cell>
          <cell r="C266">
            <v>42529</v>
          </cell>
          <cell r="D266">
            <v>2016</v>
          </cell>
          <cell r="E266">
            <v>6</v>
          </cell>
          <cell r="F266" t="str">
            <v>ALLEXANDER DA SILVA RABELO</v>
          </cell>
          <cell r="G266" t="str">
            <v>098.687.188-56</v>
          </cell>
          <cell r="H266">
            <v>5148091</v>
          </cell>
          <cell r="I266" t="str">
            <v>AV AMERICA DO NORTE SN</v>
          </cell>
          <cell r="J266" t="str">
            <v>28898-332</v>
          </cell>
          <cell r="K266" t="str">
            <v>RIO DAS OSTRAS</v>
          </cell>
          <cell r="L266" t="str">
            <v>MACAE</v>
          </cell>
          <cell r="M266" t="str">
            <v>(22) 7835-4421</v>
          </cell>
          <cell r="N266" t="str">
            <v>diretoria@mppark.com.br</v>
          </cell>
          <cell r="O266" t="str">
            <v>SOLAR</v>
          </cell>
          <cell r="P266">
            <v>3</v>
          </cell>
          <cell r="Q266" t="str">
            <v>TRIFASICA</v>
          </cell>
          <cell r="R266" t="str">
            <v>RESIDENCIAL</v>
          </cell>
          <cell r="S266" t="str">
            <v>RESIDENCIAL</v>
          </cell>
        </row>
        <row r="267">
          <cell r="B267" t="str">
            <v>A017331514</v>
          </cell>
          <cell r="C267">
            <v>42530</v>
          </cell>
          <cell r="D267">
            <v>2016</v>
          </cell>
          <cell r="E267">
            <v>6</v>
          </cell>
          <cell r="F267" t="str">
            <v>CLEUCO MACHADO FILHO</v>
          </cell>
          <cell r="G267" t="str">
            <v>071.937.217-80</v>
          </cell>
          <cell r="H267">
            <v>2175744</v>
          </cell>
          <cell r="I267" t="str">
            <v>RUA UM Q 01 LT 01 CS 02</v>
          </cell>
          <cell r="J267" t="str">
            <v>27900-000</v>
          </cell>
          <cell r="K267" t="str">
            <v>MACAÉ</v>
          </cell>
          <cell r="L267" t="str">
            <v>MACAE</v>
          </cell>
          <cell r="M267" t="str">
            <v>(22) 2759-5926</v>
          </cell>
          <cell r="N267" t="str">
            <v>cleuco.m@gmail.com</v>
          </cell>
          <cell r="O267" t="str">
            <v>SOLAR</v>
          </cell>
          <cell r="P267">
            <v>2</v>
          </cell>
          <cell r="Q267" t="str">
            <v>BIFÁSICA</v>
          </cell>
          <cell r="R267" t="str">
            <v>RESIDENCIAL</v>
          </cell>
          <cell r="S267" t="str">
            <v>RESIDENCIAL</v>
          </cell>
        </row>
        <row r="268">
          <cell r="B268" t="str">
            <v>A017334957</v>
          </cell>
          <cell r="C268">
            <v>42530</v>
          </cell>
          <cell r="D268">
            <v>2016</v>
          </cell>
          <cell r="E268">
            <v>6</v>
          </cell>
          <cell r="F268" t="str">
            <v>CONSUELA LOPES DE MENDONÇA NUNES</v>
          </cell>
          <cell r="G268" t="str">
            <v>222.569.207-63</v>
          </cell>
          <cell r="H268">
            <v>617539</v>
          </cell>
          <cell r="I268" t="str">
            <v>R CLEMENTE S SILVA N 60 CS 2</v>
          </cell>
          <cell r="J268" t="str">
            <v>24440-225</v>
          </cell>
          <cell r="K268" t="str">
            <v>SÃO GONÇALO</v>
          </cell>
          <cell r="L268" t="str">
            <v>SÃO GONÇALO</v>
          </cell>
          <cell r="M268" t="str">
            <v>(21) 2604-1111</v>
          </cell>
          <cell r="N268">
            <v>0</v>
          </cell>
          <cell r="O268" t="str">
            <v>SOLAR</v>
          </cell>
          <cell r="P268">
            <v>4.24</v>
          </cell>
          <cell r="Q268" t="str">
            <v>TRIFASICA</v>
          </cell>
          <cell r="R268" t="str">
            <v>RESIDENCIAL</v>
          </cell>
          <cell r="S268" t="str">
            <v>RESIDENCIAL</v>
          </cell>
        </row>
        <row r="269">
          <cell r="B269" t="str">
            <v>A017335499</v>
          </cell>
          <cell r="C269">
            <v>42530</v>
          </cell>
          <cell r="D269">
            <v>2016</v>
          </cell>
          <cell r="E269">
            <v>6</v>
          </cell>
          <cell r="F269" t="str">
            <v>LEONEL PABLO MARCHESI ME</v>
          </cell>
          <cell r="G269" t="str">
            <v>10.479.852/0001-67</v>
          </cell>
          <cell r="H269">
            <v>4107226</v>
          </cell>
          <cell r="I269" t="str">
            <v>RUA A LT 18 E 19 QD C ANEXO ZEN</v>
          </cell>
          <cell r="J269" t="str">
            <v>28900-000</v>
          </cell>
          <cell r="K269" t="str">
            <v>RIO DAS OSTRAS</v>
          </cell>
          <cell r="L269" t="str">
            <v>MACAE</v>
          </cell>
          <cell r="M269" t="str">
            <v>(22) 2760-9647</v>
          </cell>
          <cell r="N269" t="str">
            <v>nfe@locon.com.br</v>
          </cell>
          <cell r="O269" t="str">
            <v>SOLAR</v>
          </cell>
          <cell r="P269">
            <v>0</v>
          </cell>
          <cell r="Q269" t="str">
            <v>TRIFASICA</v>
          </cell>
          <cell r="R269" t="str">
            <v>COMERCIAL</v>
          </cell>
          <cell r="S269" t="str">
            <v>COMERCIAL</v>
          </cell>
        </row>
        <row r="270">
          <cell r="B270" t="str">
            <v>A017357149</v>
          </cell>
          <cell r="C270">
            <v>42534</v>
          </cell>
          <cell r="D270">
            <v>2016</v>
          </cell>
          <cell r="E270">
            <v>6</v>
          </cell>
          <cell r="F270" t="str">
            <v>LEANDRO RIBEIRO CHIARELLI</v>
          </cell>
          <cell r="G270" t="str">
            <v>052.125.847-28</v>
          </cell>
          <cell r="H270">
            <v>5798442</v>
          </cell>
          <cell r="I270" t="str">
            <v>RUA FRANCISCO SALDANHA GUERRA 85</v>
          </cell>
          <cell r="J270" t="str">
            <v>28300-000</v>
          </cell>
          <cell r="K270" t="str">
            <v>ITAPERUNA</v>
          </cell>
          <cell r="L270" t="str">
            <v>CAMPOS</v>
          </cell>
          <cell r="M270" t="str">
            <v>(22) 98844-9119</v>
          </cell>
          <cell r="N270">
            <v>0</v>
          </cell>
          <cell r="O270" t="str">
            <v>SOLAR</v>
          </cell>
          <cell r="P270">
            <v>10.199999999999999</v>
          </cell>
          <cell r="Q270" t="str">
            <v>TRIFASICA</v>
          </cell>
          <cell r="R270" t="str">
            <v>RESIDENCIAL</v>
          </cell>
          <cell r="S270" t="str">
            <v>RESIDENCIAL</v>
          </cell>
        </row>
        <row r="271">
          <cell r="B271" t="str">
            <v>A017357579</v>
          </cell>
          <cell r="C271">
            <v>42534</v>
          </cell>
          <cell r="D271">
            <v>2016</v>
          </cell>
          <cell r="E271">
            <v>6</v>
          </cell>
          <cell r="F271" t="str">
            <v>JOADIR POUBEL BOECHAT</v>
          </cell>
          <cell r="G271" t="str">
            <v>655.625.007-44</v>
          </cell>
          <cell r="H271">
            <v>2589511</v>
          </cell>
          <cell r="I271" t="str">
            <v>RUA VINHOSA N 326 CS</v>
          </cell>
          <cell r="J271" t="str">
            <v>28300-000</v>
          </cell>
          <cell r="K271" t="str">
            <v>ITAPERUNA</v>
          </cell>
          <cell r="L271" t="str">
            <v>CAMPOS</v>
          </cell>
          <cell r="M271" t="str">
            <v>(22) 3824-5450</v>
          </cell>
          <cell r="N271">
            <v>0</v>
          </cell>
          <cell r="O271" t="str">
            <v>SOLAR</v>
          </cell>
          <cell r="P271">
            <v>3.06</v>
          </cell>
          <cell r="Q271" t="str">
            <v>BIFÁSICA</v>
          </cell>
          <cell r="R271" t="str">
            <v>RESIDENCIAL</v>
          </cell>
          <cell r="S271" t="str">
            <v>RESIDENCIAL</v>
          </cell>
        </row>
        <row r="272">
          <cell r="B272" t="str">
            <v>A017364110</v>
          </cell>
          <cell r="C272">
            <v>42535</v>
          </cell>
          <cell r="D272">
            <v>2016</v>
          </cell>
          <cell r="E272">
            <v>6</v>
          </cell>
          <cell r="F272" t="str">
            <v>INSTITUTO DE NEUROCIRURGIA E NEUROGERIATRIA</v>
          </cell>
          <cell r="G272" t="str">
            <v>23.990.425/0001-90</v>
          </cell>
          <cell r="H272">
            <v>6339720</v>
          </cell>
          <cell r="I272" t="str">
            <v>RUA SATIRO GARIBALD N 255</v>
          </cell>
          <cell r="J272" t="str">
            <v>28360-000</v>
          </cell>
          <cell r="K272" t="str">
            <v>ITAPERUNA</v>
          </cell>
          <cell r="L272" t="str">
            <v>CAMPOS</v>
          </cell>
          <cell r="M272" t="str">
            <v>(22) 99848-8584</v>
          </cell>
          <cell r="N272">
            <v>0</v>
          </cell>
          <cell r="O272" t="str">
            <v>SOLAR</v>
          </cell>
          <cell r="P272">
            <v>10.199999999999999</v>
          </cell>
          <cell r="Q272" t="str">
            <v>TRIFASICA</v>
          </cell>
          <cell r="R272" t="str">
            <v>COMERCIAL</v>
          </cell>
          <cell r="S272" t="str">
            <v>COMERCIAL</v>
          </cell>
        </row>
        <row r="273">
          <cell r="B273" t="str">
            <v>A017368673</v>
          </cell>
          <cell r="C273">
            <v>42535</v>
          </cell>
          <cell r="D273">
            <v>2016</v>
          </cell>
          <cell r="E273">
            <v>6</v>
          </cell>
          <cell r="F273" t="str">
            <v>PETER SCHULTHESS</v>
          </cell>
          <cell r="G273" t="str">
            <v>057.412.047-59</v>
          </cell>
          <cell r="H273">
            <v>2312297</v>
          </cell>
          <cell r="I273" t="str">
            <v xml:space="preserve">RUA 5 LT 15 QD 6 </v>
          </cell>
          <cell r="J273" t="str">
            <v>24900-000</v>
          </cell>
          <cell r="K273" t="str">
            <v>MARICÁ</v>
          </cell>
          <cell r="L273" t="str">
            <v>CENTRO</v>
          </cell>
          <cell r="M273" t="str">
            <v>(21) 2637-7586</v>
          </cell>
          <cell r="N273" t="str">
            <v>schulthess@ig.com.br</v>
          </cell>
          <cell r="O273" t="str">
            <v>SOLAR</v>
          </cell>
          <cell r="P273">
            <v>2.79</v>
          </cell>
          <cell r="Q273" t="str">
            <v>TRIFASICA</v>
          </cell>
          <cell r="R273" t="str">
            <v>RESIDENCIAL</v>
          </cell>
          <cell r="S273" t="str">
            <v>RESIDENCIAL</v>
          </cell>
        </row>
        <row r="274">
          <cell r="B274" t="str">
            <v>A017378243</v>
          </cell>
          <cell r="C274">
            <v>42536</v>
          </cell>
          <cell r="D274">
            <v>2016</v>
          </cell>
          <cell r="E274">
            <v>6</v>
          </cell>
          <cell r="F274" t="str">
            <v>SILVIO COSTA DA SILVA CAVALCANTE</v>
          </cell>
          <cell r="G274" t="str">
            <v>051.959.457-64</v>
          </cell>
          <cell r="H274">
            <v>3547125</v>
          </cell>
          <cell r="I274" t="str">
            <v>RUA 08 QD 25 LT 11</v>
          </cell>
          <cell r="J274" t="str">
            <v>24900-000</v>
          </cell>
          <cell r="K274" t="str">
            <v>MARICÁ</v>
          </cell>
          <cell r="L274" t="str">
            <v>CENTRO</v>
          </cell>
          <cell r="M274" t="str">
            <v>(21) 2229-2694</v>
          </cell>
          <cell r="N274" t="str">
            <v>silvio-costa@oi.com.br</v>
          </cell>
          <cell r="O274" t="str">
            <v>SOLAR</v>
          </cell>
          <cell r="P274">
            <v>2.5499999999999998</v>
          </cell>
          <cell r="Q274" t="str">
            <v>TRIFASICA</v>
          </cell>
          <cell r="R274" t="str">
            <v>RESIDENCIAL</v>
          </cell>
          <cell r="S274" t="str">
            <v>RESIDENCIAL</v>
          </cell>
        </row>
        <row r="275">
          <cell r="B275" t="str">
            <v>A017387169</v>
          </cell>
          <cell r="C275">
            <v>42537</v>
          </cell>
          <cell r="D275">
            <v>2016</v>
          </cell>
          <cell r="E275">
            <v>6</v>
          </cell>
          <cell r="F275" t="str">
            <v>JEMMERSON SOUSA COSTA</v>
          </cell>
          <cell r="G275" t="str">
            <v>946.054.676-53</v>
          </cell>
          <cell r="H275">
            <v>5210276</v>
          </cell>
          <cell r="I275" t="str">
            <v>RUA VISC RIO BRANCO N 767 APT 1404</v>
          </cell>
          <cell r="J275" t="str">
            <v>24000-000</v>
          </cell>
          <cell r="K275" t="str">
            <v>NITERÓI</v>
          </cell>
          <cell r="L275" t="str">
            <v>CENTRO</v>
          </cell>
          <cell r="M275" t="str">
            <v>(21) 2622-7272</v>
          </cell>
          <cell r="N275">
            <v>0</v>
          </cell>
          <cell r="O275" t="str">
            <v>SOLAR</v>
          </cell>
          <cell r="P275">
            <v>2.6</v>
          </cell>
          <cell r="Q275" t="str">
            <v>TRIFASICA</v>
          </cell>
          <cell r="R275" t="str">
            <v>RESIDENCIAL</v>
          </cell>
          <cell r="S275" t="str">
            <v>RESIDENCIAL</v>
          </cell>
        </row>
        <row r="276">
          <cell r="B276" t="str">
            <v>A017390686</v>
          </cell>
          <cell r="C276">
            <v>42537</v>
          </cell>
          <cell r="D276">
            <v>2016</v>
          </cell>
          <cell r="E276">
            <v>6</v>
          </cell>
          <cell r="F276" t="str">
            <v>RAFAEL DE SOUSA LIMA</v>
          </cell>
          <cell r="G276" t="str">
            <v>055.793.107-06</v>
          </cell>
          <cell r="H276">
            <v>3788037</v>
          </cell>
          <cell r="I276" t="str">
            <v>RUA EDGARD QD 5 LT 19</v>
          </cell>
          <cell r="J276" t="str">
            <v>28970-000</v>
          </cell>
          <cell r="K276" t="str">
            <v>ARARUAMA</v>
          </cell>
          <cell r="L276" t="str">
            <v>LAGOS</v>
          </cell>
          <cell r="M276" t="str">
            <v>(22) 2665-7782</v>
          </cell>
          <cell r="N276" t="str">
            <v>rafaelsousalima10@yahoo.com.br</v>
          </cell>
          <cell r="O276" t="str">
            <v>SOLAR</v>
          </cell>
          <cell r="P276">
            <v>3</v>
          </cell>
          <cell r="Q276" t="str">
            <v>BIFÁSICA</v>
          </cell>
          <cell r="R276" t="str">
            <v>RESIDENCIAL</v>
          </cell>
          <cell r="S276" t="str">
            <v>RESIDENCIAL</v>
          </cell>
        </row>
        <row r="277">
          <cell r="B277" t="str">
            <v>A017414685</v>
          </cell>
          <cell r="C277">
            <v>42541</v>
          </cell>
          <cell r="D277">
            <v>2016</v>
          </cell>
          <cell r="E277">
            <v>6</v>
          </cell>
          <cell r="F277" t="str">
            <v>VITOR LUIZ TEIXEIRA DE ALMEIDA FILHO</v>
          </cell>
          <cell r="G277" t="str">
            <v>110.775.327.92</v>
          </cell>
          <cell r="H277">
            <v>6273017</v>
          </cell>
          <cell r="I277" t="str">
            <v>RUA FLORISMUNDO B MACHADO N 01</v>
          </cell>
          <cell r="J277" t="str">
            <v>28907-050</v>
          </cell>
          <cell r="K277" t="str">
            <v>CABO FRIO</v>
          </cell>
          <cell r="L277" t="str">
            <v>LAGOS</v>
          </cell>
          <cell r="M277" t="str">
            <v>(22) 99962-5933</v>
          </cell>
          <cell r="N277" t="str">
            <v>vitor.luiz@globo.com</v>
          </cell>
          <cell r="O277" t="str">
            <v>SOLAR</v>
          </cell>
          <cell r="P277">
            <v>10</v>
          </cell>
          <cell r="Q277" t="str">
            <v>TRIFASICA</v>
          </cell>
          <cell r="R277" t="str">
            <v>RESIDENCIAL</v>
          </cell>
          <cell r="S277" t="str">
            <v>RESIDENCIAL</v>
          </cell>
        </row>
        <row r="278">
          <cell r="B278" t="str">
            <v>A017414696</v>
          </cell>
          <cell r="C278">
            <v>42541</v>
          </cell>
          <cell r="D278">
            <v>2016</v>
          </cell>
          <cell r="E278">
            <v>6</v>
          </cell>
          <cell r="F278" t="str">
            <v>VITOR LUIZ TEIXEIRA DE ALMEIDA FILHO</v>
          </cell>
          <cell r="G278" t="str">
            <v>110.775.327.92</v>
          </cell>
          <cell r="H278">
            <v>6273020</v>
          </cell>
          <cell r="I278" t="str">
            <v>RUA FLORISMUNDO B MACHADO N 01</v>
          </cell>
          <cell r="J278" t="str">
            <v>28907-050</v>
          </cell>
          <cell r="K278" t="str">
            <v>CABO FRIO</v>
          </cell>
          <cell r="L278" t="str">
            <v>LAGOS</v>
          </cell>
          <cell r="M278" t="str">
            <v>(22) 99962-5933</v>
          </cell>
          <cell r="N278" t="str">
            <v>vitor.luiz@globo.com</v>
          </cell>
          <cell r="O278" t="str">
            <v>SOLAR</v>
          </cell>
          <cell r="P278">
            <v>5</v>
          </cell>
          <cell r="Q278" t="str">
            <v>TRIFASICA</v>
          </cell>
          <cell r="R278" t="str">
            <v>RESIDENCIAL</v>
          </cell>
          <cell r="S278" t="str">
            <v>RESIDENCIAL</v>
          </cell>
        </row>
        <row r="279">
          <cell r="B279" t="str">
            <v>A017439835</v>
          </cell>
          <cell r="C279">
            <v>42544</v>
          </cell>
          <cell r="D279">
            <v>2016</v>
          </cell>
          <cell r="E279">
            <v>6</v>
          </cell>
          <cell r="F279" t="str">
            <v xml:space="preserve">ADILSON ARAUJO LEITE </v>
          </cell>
          <cell r="G279" t="str">
            <v>032.209.426-79</v>
          </cell>
          <cell r="H279">
            <v>4261412</v>
          </cell>
          <cell r="I279" t="str">
            <v>ROD JOSE LIZANDRO ALBERNAZ N 52 CS 03</v>
          </cell>
          <cell r="J279" t="str">
            <v>28000-000</v>
          </cell>
          <cell r="K279" t="str">
            <v>CAMPOS</v>
          </cell>
          <cell r="L279" t="str">
            <v>CAMPOS</v>
          </cell>
          <cell r="M279" t="str">
            <v>(22) 99243-2484</v>
          </cell>
          <cell r="N279" t="str">
            <v>adilsonlt@yahoo.com.br</v>
          </cell>
          <cell r="O279" t="str">
            <v>SOLAR</v>
          </cell>
          <cell r="P279">
            <v>3.9750000000000001</v>
          </cell>
          <cell r="Q279" t="str">
            <v>TRIFASICA</v>
          </cell>
          <cell r="R279" t="str">
            <v>RESIDENCIAL</v>
          </cell>
          <cell r="S279" t="str">
            <v>RESIDENCIAL</v>
          </cell>
        </row>
        <row r="280">
          <cell r="B280" t="str">
            <v>A017464936</v>
          </cell>
          <cell r="C280">
            <v>42548</v>
          </cell>
          <cell r="D280">
            <v>2016</v>
          </cell>
          <cell r="E280">
            <v>6</v>
          </cell>
          <cell r="F280" t="str">
            <v>ROSIANA DA SILVA DITORE</v>
          </cell>
          <cell r="G280" t="str">
            <v>094.662.787-89</v>
          </cell>
          <cell r="H280">
            <v>4678848</v>
          </cell>
          <cell r="I280" t="str">
            <v xml:space="preserve">RUA V QD E LT 44 </v>
          </cell>
          <cell r="J280" t="str">
            <v>24900-000</v>
          </cell>
          <cell r="K280" t="str">
            <v>MARICÁ</v>
          </cell>
          <cell r="L280" t="str">
            <v>CENTRO</v>
          </cell>
          <cell r="M280" t="str">
            <v>(21) 98719-7059</v>
          </cell>
          <cell r="N280" t="str">
            <v>ditore69@yahoo.com.br</v>
          </cell>
          <cell r="O280" t="str">
            <v>SOLAR</v>
          </cell>
          <cell r="P280">
            <v>3.4449999999999998</v>
          </cell>
          <cell r="Q280" t="str">
            <v>TRIFASICA</v>
          </cell>
          <cell r="R280" t="str">
            <v>RESIDENCIAL</v>
          </cell>
          <cell r="S280" t="str">
            <v>RESIDENCIAL</v>
          </cell>
        </row>
        <row r="281">
          <cell r="B281" t="str">
            <v>A017468683</v>
          </cell>
          <cell r="C281">
            <v>42548</v>
          </cell>
          <cell r="D281">
            <v>2016</v>
          </cell>
          <cell r="E281">
            <v>6</v>
          </cell>
          <cell r="F281" t="str">
            <v>RICARDO ALEXANDRE S DE A OLIVEIRA</v>
          </cell>
          <cell r="G281" t="str">
            <v>094.308.647-77</v>
          </cell>
          <cell r="H281">
            <v>5726692</v>
          </cell>
          <cell r="I281" t="str">
            <v>AV PRINCIPAL N 340 CS 03</v>
          </cell>
          <cell r="J281" t="str">
            <v>28890-000</v>
          </cell>
          <cell r="K281" t="str">
            <v>RIO DAS OSTRAS</v>
          </cell>
          <cell r="L281" t="str">
            <v>MACAE</v>
          </cell>
          <cell r="M281" t="str">
            <v>(21) 99361-7859</v>
          </cell>
          <cell r="N281" t="str">
            <v>roberbndes@gmail.com</v>
          </cell>
          <cell r="O281" t="str">
            <v>SOLAR</v>
          </cell>
          <cell r="P281">
            <v>4.16</v>
          </cell>
          <cell r="Q281" t="str">
            <v>BIFÁSICA</v>
          </cell>
          <cell r="R281" t="str">
            <v>RESIDENCIAL</v>
          </cell>
          <cell r="S281" t="str">
            <v>RESIDENCIAL</v>
          </cell>
        </row>
        <row r="282">
          <cell r="B282" t="str">
            <v>A017477600</v>
          </cell>
          <cell r="C282">
            <v>42549</v>
          </cell>
          <cell r="D282">
            <v>2016</v>
          </cell>
          <cell r="E282">
            <v>6</v>
          </cell>
          <cell r="F282" t="str">
            <v>CLAUDIA PINHEIRO CARDOSO PAIS</v>
          </cell>
          <cell r="G282" t="str">
            <v>015.724.067-39</v>
          </cell>
          <cell r="H282">
            <v>1419336</v>
          </cell>
          <cell r="I282" t="str">
            <v>BENJAMIN CONSTANT N 16</v>
          </cell>
          <cell r="J282" t="str">
            <v>28930-000</v>
          </cell>
          <cell r="K282" t="str">
            <v>ARRAIAL DO CABO</v>
          </cell>
          <cell r="L282" t="str">
            <v>LAGOS</v>
          </cell>
          <cell r="M282" t="str">
            <v>(22) 2622-2801</v>
          </cell>
          <cell r="N282" t="str">
            <v>apais@ig.com.br</v>
          </cell>
          <cell r="O282" t="str">
            <v>SOLAR</v>
          </cell>
          <cell r="P282">
            <v>18.809999999999999</v>
          </cell>
          <cell r="Q282" t="str">
            <v>TRIFASICA</v>
          </cell>
          <cell r="R282" t="str">
            <v>COMERCIAL</v>
          </cell>
          <cell r="S282" t="str">
            <v>COMERCIAL</v>
          </cell>
        </row>
        <row r="283">
          <cell r="B283" t="str">
            <v>A017501992</v>
          </cell>
          <cell r="C283">
            <v>42552</v>
          </cell>
          <cell r="D283">
            <v>2016</v>
          </cell>
          <cell r="E283">
            <v>7</v>
          </cell>
          <cell r="F283" t="str">
            <v>ALOISIO MENEZES MENDES CASAES</v>
          </cell>
          <cell r="G283" t="str">
            <v>096.860.177-47</v>
          </cell>
          <cell r="H283">
            <v>5195057</v>
          </cell>
          <cell r="I283" t="str">
            <v>RUA WALDEMAR SIMOES N 14 CS 02</v>
          </cell>
          <cell r="J283" t="str">
            <v>24455-436</v>
          </cell>
          <cell r="K283" t="str">
            <v>SÃO GONÇALO</v>
          </cell>
          <cell r="L283" t="str">
            <v>SÃO GONÇALO</v>
          </cell>
          <cell r="M283" t="str">
            <v>(21) 3605-9284</v>
          </cell>
          <cell r="N283" t="str">
            <v>aloisio.sesmt.heal@gmail.com</v>
          </cell>
          <cell r="O283" t="str">
            <v>SOLAR</v>
          </cell>
          <cell r="P283">
            <v>1.3</v>
          </cell>
          <cell r="Q283" t="str">
            <v>TRIFASICA</v>
          </cell>
          <cell r="R283" t="str">
            <v>RESIDENCIAL</v>
          </cell>
          <cell r="S283" t="str">
            <v>RESIDENCIAL</v>
          </cell>
        </row>
        <row r="284">
          <cell r="B284" t="str">
            <v>A017502031</v>
          </cell>
          <cell r="C284">
            <v>42552</v>
          </cell>
          <cell r="D284">
            <v>2016</v>
          </cell>
          <cell r="E284">
            <v>7</v>
          </cell>
          <cell r="F284" t="str">
            <v>ARMANDO DE ALMEIDA RODRIGUES</v>
          </cell>
          <cell r="G284" t="str">
            <v>284.792.707-72</v>
          </cell>
          <cell r="H284">
            <v>533522</v>
          </cell>
          <cell r="I284" t="str">
            <v>RUA CAMARA COUTINHO N 25</v>
          </cell>
          <cell r="J284" t="str">
            <v>24425-030</v>
          </cell>
          <cell r="K284" t="str">
            <v>SÃO GONÇALO</v>
          </cell>
          <cell r="L284" t="str">
            <v>SÃO GONÇALO</v>
          </cell>
          <cell r="M284" t="str">
            <v>(21) 2628-3533</v>
          </cell>
          <cell r="N284" t="str">
            <v>armandodealmeida.r@gmail.com</v>
          </cell>
          <cell r="O284" t="str">
            <v>SOLAR</v>
          </cell>
          <cell r="P284">
            <v>1.3</v>
          </cell>
          <cell r="Q284" t="str">
            <v>TRIFASICA</v>
          </cell>
          <cell r="R284" t="str">
            <v>RESIDENCIAL</v>
          </cell>
          <cell r="S284" t="str">
            <v>RESIDENCIAL</v>
          </cell>
        </row>
        <row r="285">
          <cell r="B285" t="str">
            <v>A017502091</v>
          </cell>
          <cell r="C285">
            <v>42552</v>
          </cell>
          <cell r="D285">
            <v>2016</v>
          </cell>
          <cell r="E285">
            <v>7</v>
          </cell>
          <cell r="F285" t="str">
            <v>CINTHIA VIEIRA DE ALMEIDA</v>
          </cell>
          <cell r="G285" t="str">
            <v>116.917.767-00</v>
          </cell>
          <cell r="H285">
            <v>5306197</v>
          </cell>
          <cell r="I285" t="str">
            <v>RUA LESSA MENDONÇA N 244</v>
          </cell>
          <cell r="J285" t="str">
            <v>24421-580</v>
          </cell>
          <cell r="K285" t="str">
            <v>SÃO GONÇALO</v>
          </cell>
          <cell r="L285" t="str">
            <v>SÃO GONÇALO</v>
          </cell>
          <cell r="M285" t="str">
            <v>(21) 2712-9311</v>
          </cell>
          <cell r="N285">
            <v>0</v>
          </cell>
          <cell r="O285" t="str">
            <v>SOLAR</v>
          </cell>
          <cell r="P285">
            <v>1.3</v>
          </cell>
          <cell r="Q285" t="str">
            <v>BIFÁSICA</v>
          </cell>
          <cell r="R285" t="str">
            <v>RESIDENCIAL</v>
          </cell>
          <cell r="S285" t="str">
            <v>RESIDENCIAL</v>
          </cell>
        </row>
        <row r="286">
          <cell r="B286" t="str">
            <v>A017502137</v>
          </cell>
          <cell r="C286">
            <v>42552</v>
          </cell>
          <cell r="D286">
            <v>2016</v>
          </cell>
          <cell r="E286">
            <v>7</v>
          </cell>
          <cell r="F286" t="str">
            <v>FERNANDO DE BARROS MANHAES</v>
          </cell>
          <cell r="G286" t="str">
            <v>086.684.327-29</v>
          </cell>
          <cell r="H286">
            <v>4631167</v>
          </cell>
          <cell r="I286" t="str">
            <v>RUA SIBIPIRUNAS N 56</v>
          </cell>
          <cell r="J286" t="str">
            <v>24340-050</v>
          </cell>
          <cell r="K286" t="str">
            <v>NITERÓI</v>
          </cell>
          <cell r="L286" t="str">
            <v>CENTRO</v>
          </cell>
          <cell r="M286">
            <v>0</v>
          </cell>
          <cell r="N286" t="str">
            <v>fernandomanhaes@gmail.com</v>
          </cell>
          <cell r="O286" t="str">
            <v>SOLAR</v>
          </cell>
          <cell r="P286">
            <v>1.3</v>
          </cell>
          <cell r="Q286" t="str">
            <v>BIFÁSICA</v>
          </cell>
          <cell r="R286" t="str">
            <v>RESIDENCIAL</v>
          </cell>
          <cell r="S286" t="str">
            <v>RESIDENCIAL</v>
          </cell>
        </row>
        <row r="287">
          <cell r="B287" t="str">
            <v>A017502188</v>
          </cell>
          <cell r="C287">
            <v>42552</v>
          </cell>
          <cell r="D287">
            <v>2016</v>
          </cell>
          <cell r="E287">
            <v>7</v>
          </cell>
          <cell r="F287" t="str">
            <v>ROSILENE PEREIRA DOS SANTOS</v>
          </cell>
          <cell r="G287" t="str">
            <v>082.371.527-27</v>
          </cell>
          <cell r="H287">
            <v>1372919</v>
          </cell>
          <cell r="I287" t="str">
            <v>RUA CRETOTE SILVA LT 66 CS 03</v>
          </cell>
          <cell r="J287" t="str">
            <v>24732-560</v>
          </cell>
          <cell r="K287" t="str">
            <v>SÃO GONÇALO</v>
          </cell>
          <cell r="L287" t="str">
            <v>SÃO GONÇALO</v>
          </cell>
          <cell r="M287" t="str">
            <v>(21) 99147-3028</v>
          </cell>
          <cell r="N287">
            <v>0</v>
          </cell>
          <cell r="O287" t="str">
            <v>SOLAR</v>
          </cell>
          <cell r="P287">
            <v>1.3</v>
          </cell>
          <cell r="Q287" t="str">
            <v>MONOFÁSICA</v>
          </cell>
          <cell r="R287" t="str">
            <v>RESIDENCIAL</v>
          </cell>
          <cell r="S287" t="str">
            <v>RESIDENCIAL</v>
          </cell>
        </row>
        <row r="288">
          <cell r="B288" t="str">
            <v>A017502257</v>
          </cell>
          <cell r="C288">
            <v>42552</v>
          </cell>
          <cell r="D288">
            <v>2016</v>
          </cell>
          <cell r="E288">
            <v>7</v>
          </cell>
          <cell r="F288" t="str">
            <v>EVELIN THOMAZ ABRANTES</v>
          </cell>
          <cell r="G288" t="str">
            <v>055.432.897-66</v>
          </cell>
          <cell r="H288">
            <v>4244581</v>
          </cell>
          <cell r="I288" t="str">
            <v>RUA RODRIGO MAGALHÃES N 237 CS 04</v>
          </cell>
          <cell r="J288" t="str">
            <v>24455-740</v>
          </cell>
          <cell r="K288" t="str">
            <v>SÃO GONÇALO</v>
          </cell>
          <cell r="L288" t="str">
            <v>SÃO GONÇALO</v>
          </cell>
          <cell r="M288" t="str">
            <v>(21) 2701-5134</v>
          </cell>
          <cell r="N288" t="str">
            <v>evathmz@gmail.com</v>
          </cell>
          <cell r="O288" t="str">
            <v>SOLAR</v>
          </cell>
          <cell r="P288">
            <v>1.3</v>
          </cell>
          <cell r="Q288" t="str">
            <v>MONOFÁSICA</v>
          </cell>
          <cell r="R288" t="str">
            <v>RESIDENCIAL</v>
          </cell>
          <cell r="S288" t="str">
            <v>RESIDENCIAL</v>
          </cell>
        </row>
        <row r="289">
          <cell r="B289" t="str">
            <v>A017502276</v>
          </cell>
          <cell r="C289">
            <v>42552</v>
          </cell>
          <cell r="D289">
            <v>2016</v>
          </cell>
          <cell r="E289">
            <v>7</v>
          </cell>
          <cell r="F289" t="str">
            <v>SOLANGE SABINO CARDOSO</v>
          </cell>
          <cell r="G289" t="str">
            <v>081.639.647-74</v>
          </cell>
          <cell r="H289">
            <v>4328135</v>
          </cell>
          <cell r="I289" t="str">
            <v>RUA ITANGUA N 20 QD 60 CS 05</v>
          </cell>
          <cell r="J289" t="str">
            <v>24723-265</v>
          </cell>
          <cell r="K289" t="str">
            <v>SÃO GONÇALO</v>
          </cell>
          <cell r="L289" t="str">
            <v>SÃO GONÇALO</v>
          </cell>
          <cell r="M289">
            <v>0</v>
          </cell>
          <cell r="N289">
            <v>0</v>
          </cell>
          <cell r="O289" t="str">
            <v>SOLAR</v>
          </cell>
          <cell r="P289">
            <v>1.3</v>
          </cell>
          <cell r="Q289" t="str">
            <v>MONOFÁSICA</v>
          </cell>
          <cell r="R289" t="str">
            <v>RESIDENCIAL</v>
          </cell>
          <cell r="S289" t="str">
            <v>RESIDENCIAL</v>
          </cell>
        </row>
        <row r="290">
          <cell r="B290" t="str">
            <v>A017502299</v>
          </cell>
          <cell r="C290">
            <v>42552</v>
          </cell>
          <cell r="D290">
            <v>2016</v>
          </cell>
          <cell r="E290">
            <v>7</v>
          </cell>
          <cell r="F290" t="str">
            <v>ARY ONOFRE DE SIQUEIRA</v>
          </cell>
          <cell r="G290" t="str">
            <v>729.383.587-68</v>
          </cell>
          <cell r="H290">
            <v>115815</v>
          </cell>
          <cell r="I290" t="str">
            <v>RUA JAYME MUNIZ N 33</v>
          </cell>
          <cell r="J290" t="str">
            <v>24400-000</v>
          </cell>
          <cell r="K290" t="str">
            <v>SÃO GONÇALO</v>
          </cell>
          <cell r="L290" t="str">
            <v>SÃO GONÇALO</v>
          </cell>
          <cell r="M290" t="str">
            <v>(21) 3712-1831</v>
          </cell>
          <cell r="N290">
            <v>0</v>
          </cell>
          <cell r="O290" t="str">
            <v>SOLAR</v>
          </cell>
          <cell r="P290">
            <v>1.3</v>
          </cell>
          <cell r="Q290" t="str">
            <v>MONOFÁSICA</v>
          </cell>
          <cell r="R290" t="str">
            <v>RESIDENCIAL</v>
          </cell>
          <cell r="S290" t="str">
            <v>RESIDENCIAL</v>
          </cell>
        </row>
        <row r="291">
          <cell r="B291" t="str">
            <v>A017502310</v>
          </cell>
          <cell r="C291">
            <v>42552</v>
          </cell>
          <cell r="D291">
            <v>2016</v>
          </cell>
          <cell r="E291">
            <v>7</v>
          </cell>
          <cell r="F291" t="str">
            <v>CELESTINA DALVA GIANNERINI</v>
          </cell>
          <cell r="G291" t="str">
            <v>284.451.717-04</v>
          </cell>
          <cell r="H291">
            <v>2440785</v>
          </cell>
          <cell r="I291" t="str">
            <v>RUA AUGUSTO VIEIRA N 48</v>
          </cell>
          <cell r="J291" t="str">
            <v>24461-280</v>
          </cell>
          <cell r="K291" t="str">
            <v>SÃO GONÇALO</v>
          </cell>
          <cell r="L291" t="str">
            <v>SÃO GONÇALO</v>
          </cell>
          <cell r="M291" t="str">
            <v>(21) 2713-7655</v>
          </cell>
          <cell r="N291">
            <v>0</v>
          </cell>
          <cell r="O291" t="str">
            <v>SOLAR</v>
          </cell>
          <cell r="P291">
            <v>1.3</v>
          </cell>
          <cell r="Q291" t="str">
            <v>MONOFÁSICA</v>
          </cell>
          <cell r="R291" t="str">
            <v>RESIDENCIAL</v>
          </cell>
          <cell r="S291" t="str">
            <v>RESIDENCIAL</v>
          </cell>
        </row>
        <row r="292">
          <cell r="B292" t="str">
            <v>A017502329</v>
          </cell>
          <cell r="C292">
            <v>42552</v>
          </cell>
          <cell r="D292">
            <v>2016</v>
          </cell>
          <cell r="E292">
            <v>7</v>
          </cell>
          <cell r="F292" t="str">
            <v>LUIZ F TEIXEIRA C DOS SANTOS</v>
          </cell>
          <cell r="G292" t="str">
            <v>252.854.247-04</v>
          </cell>
          <cell r="H292">
            <v>622271</v>
          </cell>
          <cell r="I292" t="str">
            <v>RUA SILVERIO DE FREITAS N 42</v>
          </cell>
          <cell r="J292" t="str">
            <v>24466-540</v>
          </cell>
          <cell r="K292" t="str">
            <v>SÃO GONÇALO</v>
          </cell>
          <cell r="L292" t="str">
            <v>SÃO GONÇALO</v>
          </cell>
          <cell r="M292" t="str">
            <v>(21) 2723-1739</v>
          </cell>
          <cell r="N292" t="str">
            <v>erikasilos@ig.com.br</v>
          </cell>
          <cell r="O292" t="str">
            <v>SOLAR</v>
          </cell>
          <cell r="P292">
            <v>1.3</v>
          </cell>
          <cell r="Q292" t="str">
            <v>BIFÁSICA</v>
          </cell>
          <cell r="R292" t="str">
            <v>RESIDENCIAL</v>
          </cell>
          <cell r="S292" t="str">
            <v>RESIDENCIAL</v>
          </cell>
        </row>
        <row r="293">
          <cell r="B293" t="str">
            <v>A017502345</v>
          </cell>
          <cell r="C293">
            <v>42552</v>
          </cell>
          <cell r="D293">
            <v>2016</v>
          </cell>
          <cell r="E293">
            <v>7</v>
          </cell>
          <cell r="F293" t="str">
            <v>MONICA JOSÉ DOS SANTOS CARNEIRO</v>
          </cell>
          <cell r="G293" t="str">
            <v>006.344.047-41</v>
          </cell>
          <cell r="H293">
            <v>3456146</v>
          </cell>
          <cell r="I293" t="str">
            <v>RUA CAETANO MUNIZ LT 03 QD A</v>
          </cell>
          <cell r="J293" t="str">
            <v>24732-220</v>
          </cell>
          <cell r="K293" t="str">
            <v>SÃO GONÇALO</v>
          </cell>
          <cell r="L293" t="str">
            <v>SÃO GONÇALO</v>
          </cell>
          <cell r="M293" t="str">
            <v>(21) 3070-2810</v>
          </cell>
          <cell r="N293">
            <v>0</v>
          </cell>
          <cell r="O293" t="str">
            <v>SOLAR</v>
          </cell>
          <cell r="P293">
            <v>1.3</v>
          </cell>
          <cell r="Q293" t="str">
            <v>TRIFASICA</v>
          </cell>
          <cell r="R293" t="str">
            <v>RESIDENCIAL</v>
          </cell>
          <cell r="S293" t="str">
            <v>RESIDENCIAL</v>
          </cell>
        </row>
        <row r="294">
          <cell r="B294" t="str">
            <v>A017502371</v>
          </cell>
          <cell r="C294">
            <v>42552</v>
          </cell>
          <cell r="D294">
            <v>2016</v>
          </cell>
          <cell r="E294">
            <v>7</v>
          </cell>
          <cell r="F294" t="str">
            <v>MARIA DAS GRAÇAS COSTA BRAGA</v>
          </cell>
          <cell r="G294" t="str">
            <v>277.880.407-20</v>
          </cell>
          <cell r="H294">
            <v>5954198</v>
          </cell>
          <cell r="I294" t="str">
            <v>TRAV EGIDIO PIO 81</v>
          </cell>
          <cell r="J294" t="str">
            <v>24421-120</v>
          </cell>
          <cell r="K294" t="str">
            <v>SÃO GONÇALO</v>
          </cell>
          <cell r="L294" t="str">
            <v>SÃO GONÇALO</v>
          </cell>
          <cell r="M294" t="str">
            <v>(21) 2605-5029</v>
          </cell>
          <cell r="N294">
            <v>0</v>
          </cell>
          <cell r="O294" t="str">
            <v>SOLAR</v>
          </cell>
          <cell r="P294">
            <v>1.3</v>
          </cell>
          <cell r="Q294" t="str">
            <v>TRIFASICA</v>
          </cell>
          <cell r="R294" t="str">
            <v>RESIDENCIAL</v>
          </cell>
          <cell r="S294" t="str">
            <v>RESIDENCIAL</v>
          </cell>
        </row>
        <row r="295">
          <cell r="B295" t="str">
            <v>A017502611</v>
          </cell>
          <cell r="C295">
            <v>42552</v>
          </cell>
          <cell r="D295">
            <v>2016</v>
          </cell>
          <cell r="E295">
            <v>7</v>
          </cell>
          <cell r="F295" t="str">
            <v>VANUSA ROCHA DOS SANTOS</v>
          </cell>
          <cell r="G295" t="str">
            <v>076.179.157-48</v>
          </cell>
          <cell r="H295">
            <v>3120400</v>
          </cell>
          <cell r="I295" t="str">
            <v>RUA AURINO DE SÁ LEITÃO N 40 QD 1 LT 12</v>
          </cell>
          <cell r="J295" t="str">
            <v>24745-155</v>
          </cell>
          <cell r="K295" t="str">
            <v>SÃO GONÇALO</v>
          </cell>
          <cell r="L295" t="str">
            <v>SÃO GONÇALO</v>
          </cell>
          <cell r="M295" t="str">
            <v>(21) 3715-3753</v>
          </cell>
          <cell r="N295" t="str">
            <v>autostreet@autostreet.com</v>
          </cell>
          <cell r="O295" t="str">
            <v>SOLAR</v>
          </cell>
          <cell r="P295">
            <v>1.3</v>
          </cell>
          <cell r="Q295" t="str">
            <v>MONOFÁSICA</v>
          </cell>
          <cell r="R295" t="str">
            <v>RESIDENCIAL</v>
          </cell>
          <cell r="S295" t="str">
            <v>RESIDENCIAL</v>
          </cell>
        </row>
        <row r="296">
          <cell r="B296" t="str">
            <v>A017502632</v>
          </cell>
          <cell r="C296">
            <v>42552</v>
          </cell>
          <cell r="D296">
            <v>2016</v>
          </cell>
          <cell r="E296">
            <v>7</v>
          </cell>
          <cell r="F296" t="str">
            <v>JANE TOMAS COUTINHO CARREIRA</v>
          </cell>
          <cell r="G296" t="str">
            <v>014.958.057-60</v>
          </cell>
          <cell r="H296">
            <v>1922762</v>
          </cell>
          <cell r="I296" t="str">
            <v>RUA JOSÉ C FILHO N 2502</v>
          </cell>
          <cell r="J296" t="str">
            <v>21800-000</v>
          </cell>
          <cell r="K296" t="str">
            <v>ITABORAÍ</v>
          </cell>
          <cell r="L296" t="str">
            <v>SÃO GONÇALO</v>
          </cell>
          <cell r="M296" t="str">
            <v>(21) 2645-4848</v>
          </cell>
          <cell r="N296">
            <v>0</v>
          </cell>
          <cell r="O296" t="str">
            <v>SOLAR</v>
          </cell>
          <cell r="P296">
            <v>1.3</v>
          </cell>
          <cell r="Q296" t="str">
            <v>BIFÁSICA</v>
          </cell>
          <cell r="R296" t="str">
            <v>RESIDENCIAL</v>
          </cell>
          <cell r="S296" t="str">
            <v>RESIDENCIAL</v>
          </cell>
        </row>
        <row r="297">
          <cell r="B297" t="str">
            <v>A017502672</v>
          </cell>
          <cell r="C297">
            <v>42552</v>
          </cell>
          <cell r="D297">
            <v>2016</v>
          </cell>
          <cell r="E297">
            <v>7</v>
          </cell>
          <cell r="F297" t="str">
            <v>JOSÉ GOMES DA SILVA</v>
          </cell>
          <cell r="G297" t="str">
            <v>273.354.027-00</v>
          </cell>
          <cell r="H297">
            <v>941235</v>
          </cell>
          <cell r="I297" t="str">
            <v>RUA TARQUE HORTA BARBOSA N 28</v>
          </cell>
          <cell r="J297" t="str">
            <v>24460-810</v>
          </cell>
          <cell r="K297" t="str">
            <v>SÃO GONÇALO</v>
          </cell>
          <cell r="L297" t="str">
            <v>SÃO GONÇALO</v>
          </cell>
          <cell r="M297" t="str">
            <v>(21) 3119-2248</v>
          </cell>
          <cell r="N297">
            <v>0</v>
          </cell>
          <cell r="O297" t="str">
            <v>SOLAR</v>
          </cell>
          <cell r="P297">
            <v>1.3</v>
          </cell>
          <cell r="Q297" t="str">
            <v>MONOFÁSICA</v>
          </cell>
          <cell r="R297" t="str">
            <v>RESIDENCIAL</v>
          </cell>
          <cell r="S297" t="str">
            <v>RESIDENCIAL</v>
          </cell>
        </row>
        <row r="298">
          <cell r="B298" t="str">
            <v>A017502724</v>
          </cell>
          <cell r="C298">
            <v>42552</v>
          </cell>
          <cell r="D298">
            <v>2016</v>
          </cell>
          <cell r="E298">
            <v>7</v>
          </cell>
          <cell r="F298" t="str">
            <v>LUIZ CARLOS COSTA GUTIERREZ</v>
          </cell>
          <cell r="G298" t="str">
            <v>000.005.507-79</v>
          </cell>
          <cell r="H298">
            <v>1373544</v>
          </cell>
          <cell r="I298" t="str">
            <v>RUA BRIGADEIRO FARIA LIMA N 17</v>
          </cell>
          <cell r="J298" t="str">
            <v>24732-130</v>
          </cell>
          <cell r="K298" t="str">
            <v>SÃO GONÇALO</v>
          </cell>
          <cell r="L298" t="str">
            <v>SÃO GONÇALO</v>
          </cell>
          <cell r="M298" t="str">
            <v>(21) 2724-5361</v>
          </cell>
          <cell r="N298">
            <v>0</v>
          </cell>
          <cell r="O298" t="str">
            <v>SOLAR</v>
          </cell>
          <cell r="P298">
            <v>1.3</v>
          </cell>
          <cell r="Q298" t="str">
            <v>TRIFASICA</v>
          </cell>
          <cell r="R298" t="str">
            <v>RESIDENCIAL</v>
          </cell>
          <cell r="S298" t="str">
            <v>RESIDENCIAL</v>
          </cell>
        </row>
        <row r="299">
          <cell r="B299" t="str">
            <v>A017540566</v>
          </cell>
          <cell r="C299">
            <v>42558</v>
          </cell>
          <cell r="D299">
            <v>2016</v>
          </cell>
          <cell r="E299">
            <v>7</v>
          </cell>
          <cell r="F299" t="str">
            <v>GREISSON PEREIRA DA SILVA</v>
          </cell>
          <cell r="G299" t="str">
            <v>145.282.507-64</v>
          </cell>
          <cell r="H299">
            <v>6314013</v>
          </cell>
          <cell r="I299" t="str">
            <v>RUA JOSÉ PLACIDO DA SILVA N 15 CS 02</v>
          </cell>
          <cell r="J299">
            <v>0</v>
          </cell>
          <cell r="K299" t="str">
            <v>CABO FRIO</v>
          </cell>
          <cell r="L299" t="str">
            <v>LAGOS</v>
          </cell>
          <cell r="M299" t="str">
            <v>(22) 99774-3666</v>
          </cell>
          <cell r="N299">
            <v>0</v>
          </cell>
          <cell r="O299" t="str">
            <v>SOLAR</v>
          </cell>
          <cell r="P299">
            <v>0</v>
          </cell>
          <cell r="Q299" t="str">
            <v>MONOFÁSICA</v>
          </cell>
          <cell r="R299" t="str">
            <v>RESIDENCIAL</v>
          </cell>
          <cell r="S299" t="str">
            <v>RESIDENCIAL</v>
          </cell>
        </row>
        <row r="300">
          <cell r="B300" t="str">
            <v>A017566534</v>
          </cell>
          <cell r="C300">
            <v>42562</v>
          </cell>
          <cell r="D300">
            <v>2016</v>
          </cell>
          <cell r="E300">
            <v>7</v>
          </cell>
          <cell r="F300" t="str">
            <v>ZENY POGIAN FULY</v>
          </cell>
          <cell r="G300" t="str">
            <v>719.164.827-91</v>
          </cell>
          <cell r="H300">
            <v>235493</v>
          </cell>
          <cell r="I300" t="str">
            <v>RUA ALEGRIA DE BUZIOS N 13</v>
          </cell>
          <cell r="J300" t="str">
            <v>28950-000</v>
          </cell>
          <cell r="K300" t="str">
            <v>ARMAÇÃO DOS BÚZIOS</v>
          </cell>
          <cell r="L300" t="str">
            <v>LAGOS</v>
          </cell>
          <cell r="M300" t="str">
            <v>(21) 2623-0051</v>
          </cell>
          <cell r="N300" t="str">
            <v>pousadamareterra@gmail.com</v>
          </cell>
          <cell r="O300" t="str">
            <v>SOLAR</v>
          </cell>
          <cell r="P300">
            <v>3.4649999999999999</v>
          </cell>
          <cell r="Q300" t="str">
            <v>TRIFASICA</v>
          </cell>
          <cell r="R300" t="str">
            <v>COMERCIAL</v>
          </cell>
          <cell r="S300" t="str">
            <v>COMERCIAL</v>
          </cell>
        </row>
        <row r="301">
          <cell r="B301" t="str">
            <v>A017569968</v>
          </cell>
          <cell r="C301">
            <v>42563</v>
          </cell>
          <cell r="D301">
            <v>2016</v>
          </cell>
          <cell r="E301">
            <v>7</v>
          </cell>
          <cell r="F301" t="str">
            <v>ROBERTO PASSARELLI</v>
          </cell>
          <cell r="G301" t="str">
            <v>403.101.087-72</v>
          </cell>
          <cell r="H301">
            <v>274126</v>
          </cell>
          <cell r="I301" t="str">
            <v>RUA 5 LT 20 QD 4</v>
          </cell>
          <cell r="J301" t="str">
            <v>24000-000</v>
          </cell>
          <cell r="K301" t="str">
            <v>NITERÓI</v>
          </cell>
          <cell r="L301" t="str">
            <v>CENTRO</v>
          </cell>
          <cell r="M301" t="str">
            <v>(21) 2609-9853</v>
          </cell>
          <cell r="N301">
            <v>0</v>
          </cell>
          <cell r="O301" t="str">
            <v>SOLAR</v>
          </cell>
          <cell r="P301">
            <v>5.72</v>
          </cell>
          <cell r="Q301" t="str">
            <v>TRIFASICA</v>
          </cell>
          <cell r="R301" t="str">
            <v>RESIDENCIAL</v>
          </cell>
          <cell r="S301" t="str">
            <v>RESIDENCIAL</v>
          </cell>
        </row>
        <row r="302">
          <cell r="B302" t="str">
            <v>A017599853</v>
          </cell>
          <cell r="C302">
            <v>42566</v>
          </cell>
          <cell r="D302">
            <v>2016</v>
          </cell>
          <cell r="E302">
            <v>7</v>
          </cell>
          <cell r="F302" t="str">
            <v>FRANCISCO EDSON DE REZENDE FILHO</v>
          </cell>
          <cell r="G302" t="str">
            <v>918.327.727-72</v>
          </cell>
          <cell r="H302">
            <v>6385864</v>
          </cell>
          <cell r="I302" t="str">
            <v>RUA GEORGINO DUTRA WERNECK N 60</v>
          </cell>
          <cell r="J302">
            <v>0</v>
          </cell>
          <cell r="K302" t="str">
            <v>NATIVIDADE</v>
          </cell>
          <cell r="L302" t="str">
            <v>CAMPOS</v>
          </cell>
          <cell r="M302" t="str">
            <v>(22) 99969-4838</v>
          </cell>
          <cell r="N302">
            <v>0</v>
          </cell>
          <cell r="O302" t="str">
            <v>SOLAR</v>
          </cell>
          <cell r="P302">
            <v>3.06</v>
          </cell>
          <cell r="Q302" t="str">
            <v>BIFÁSICA</v>
          </cell>
          <cell r="R302" t="str">
            <v>RESIDENCIAL</v>
          </cell>
          <cell r="S302" t="str">
            <v>RESIDENCIAL</v>
          </cell>
        </row>
        <row r="303">
          <cell r="B303" t="str">
            <v>A017618823</v>
          </cell>
          <cell r="C303">
            <v>42569</v>
          </cell>
          <cell r="D303">
            <v>2016</v>
          </cell>
          <cell r="E303">
            <v>7</v>
          </cell>
          <cell r="F303" t="str">
            <v>JOSE MAURICIO MACHADO LIMA</v>
          </cell>
          <cell r="G303" t="str">
            <v>476.819.857-00</v>
          </cell>
          <cell r="H303">
            <v>1850095</v>
          </cell>
          <cell r="I303" t="str">
            <v xml:space="preserve">RUA INGELHEIN N 541 CX 2 </v>
          </cell>
          <cell r="J303" t="str">
            <v>25600-000</v>
          </cell>
          <cell r="K303" t="str">
            <v>PETROPOLIS</v>
          </cell>
          <cell r="L303" t="str">
            <v>SERRANA</v>
          </cell>
          <cell r="M303" t="str">
            <v>(24) 2243-3670</v>
          </cell>
          <cell r="N303" t="str">
            <v>mauricio@wlsaude.com.br</v>
          </cell>
          <cell r="O303" t="str">
            <v>SOLAR</v>
          </cell>
          <cell r="P303">
            <v>8.5050000000000008</v>
          </cell>
          <cell r="Q303" t="str">
            <v>TRIFASICA</v>
          </cell>
          <cell r="R303" t="str">
            <v>RESIDENCIAL</v>
          </cell>
          <cell r="S303" t="str">
            <v>RESIDENCIAL</v>
          </cell>
        </row>
        <row r="304">
          <cell r="B304" t="str">
            <v>A017620260</v>
          </cell>
          <cell r="C304">
            <v>42569</v>
          </cell>
          <cell r="D304">
            <v>2016</v>
          </cell>
          <cell r="E304">
            <v>7</v>
          </cell>
          <cell r="F304" t="str">
            <v>DARCLER POGIAN MACHADO</v>
          </cell>
          <cell r="G304" t="str">
            <v>004.507.127-61</v>
          </cell>
          <cell r="H304">
            <v>6306797</v>
          </cell>
          <cell r="I304" t="str">
            <v>RUA 9 LT 02 QD 21 LOT ENSEADA</v>
          </cell>
          <cell r="J304">
            <v>0</v>
          </cell>
          <cell r="K304" t="str">
            <v>ARMAÇÃO DOS BÚZIOS</v>
          </cell>
          <cell r="L304" t="str">
            <v>LAGOS</v>
          </cell>
          <cell r="M304" t="str">
            <v>(22) 99723-9540</v>
          </cell>
          <cell r="N304">
            <v>0</v>
          </cell>
          <cell r="O304" t="str">
            <v>SOLAR</v>
          </cell>
          <cell r="P304">
            <v>3.4649999999999999</v>
          </cell>
          <cell r="Q304" t="str">
            <v>TRIFASICA</v>
          </cell>
          <cell r="R304" t="str">
            <v>RESIDENCIAL</v>
          </cell>
          <cell r="S304" t="str">
            <v>RESIDENCIAL</v>
          </cell>
        </row>
        <row r="305">
          <cell r="B305" t="str">
            <v>A017627313</v>
          </cell>
          <cell r="C305">
            <v>42570</v>
          </cell>
          <cell r="D305">
            <v>2016</v>
          </cell>
          <cell r="E305">
            <v>7</v>
          </cell>
          <cell r="F305" t="str">
            <v xml:space="preserve">TRICON CONSTRUCOES CIVIL ELETRICA E </v>
          </cell>
          <cell r="G305" t="str">
            <v>01.919.089/0001-57</v>
          </cell>
          <cell r="H305">
            <v>5002877</v>
          </cell>
          <cell r="I305" t="str">
            <v xml:space="preserve">ROD BR 356 N 215 </v>
          </cell>
          <cell r="J305" t="str">
            <v>28000-000</v>
          </cell>
          <cell r="K305" t="str">
            <v>CAMPOS</v>
          </cell>
          <cell r="L305" t="str">
            <v>CAMPOS</v>
          </cell>
          <cell r="M305" t="str">
            <v>(22) 2726-4042</v>
          </cell>
          <cell r="N305" t="str">
            <v>suele@triconrj.com.br</v>
          </cell>
          <cell r="O305" t="str">
            <v>SOLAR</v>
          </cell>
          <cell r="P305">
            <v>11.44</v>
          </cell>
          <cell r="Q305" t="str">
            <v>TRIFASICA</v>
          </cell>
          <cell r="R305" t="str">
            <v>COMERCIAL</v>
          </cell>
          <cell r="S305" t="str">
            <v>COMERCIAL</v>
          </cell>
        </row>
        <row r="306">
          <cell r="B306" t="str">
            <v>A017634915</v>
          </cell>
          <cell r="C306">
            <v>42571</v>
          </cell>
          <cell r="D306">
            <v>2016</v>
          </cell>
          <cell r="E306">
            <v>7</v>
          </cell>
          <cell r="F306" t="str">
            <v>ALPHEU PINTO LOUREIRO</v>
          </cell>
          <cell r="G306" t="str">
            <v>043.195.757-68</v>
          </cell>
          <cell r="H306">
            <v>1226905</v>
          </cell>
          <cell r="I306" t="str">
            <v>EST CAJU LT 23 QD 5</v>
          </cell>
          <cell r="J306" t="str">
            <v>24900-000</v>
          </cell>
          <cell r="K306" t="str">
            <v>MARICÁ</v>
          </cell>
          <cell r="L306" t="str">
            <v>CENTRO</v>
          </cell>
          <cell r="M306" t="str">
            <v>(21) 2637-2200</v>
          </cell>
          <cell r="N306" t="str">
            <v>alpheuloureiro@gmail.com</v>
          </cell>
          <cell r="O306" t="str">
            <v>SOLAR</v>
          </cell>
          <cell r="P306">
            <v>0.96</v>
          </cell>
          <cell r="Q306" t="str">
            <v>TRIFASICA</v>
          </cell>
          <cell r="R306" t="str">
            <v>RESIDENCIAL</v>
          </cell>
          <cell r="S306" t="str">
            <v>RESIDENCIAL</v>
          </cell>
        </row>
        <row r="307">
          <cell r="B307" t="str">
            <v>A017654926</v>
          </cell>
          <cell r="C307">
            <v>42573</v>
          </cell>
          <cell r="D307">
            <v>2016</v>
          </cell>
          <cell r="E307">
            <v>7</v>
          </cell>
          <cell r="F307" t="str">
            <v>CLAUDIA RITA MACHADO VALENTE</v>
          </cell>
          <cell r="G307" t="str">
            <v>024.211.797-00</v>
          </cell>
          <cell r="H307">
            <v>6160349</v>
          </cell>
          <cell r="I307" t="str">
            <v>RUA STA ANGELA N 326</v>
          </cell>
          <cell r="J307" t="str">
            <v>27516-120</v>
          </cell>
          <cell r="K307" t="str">
            <v>RESENDE</v>
          </cell>
          <cell r="L307" t="str">
            <v>SUL</v>
          </cell>
          <cell r="M307" t="str">
            <v>(24) 3360-2922</v>
          </cell>
          <cell r="N307">
            <v>0</v>
          </cell>
          <cell r="O307" t="str">
            <v>SOLAR</v>
          </cell>
          <cell r="P307">
            <v>0</v>
          </cell>
          <cell r="Q307" t="str">
            <v>BIFÁSICA</v>
          </cell>
          <cell r="R307" t="str">
            <v>RESIDENCIAL</v>
          </cell>
          <cell r="S307" t="str">
            <v>RESIDENCIAL</v>
          </cell>
        </row>
        <row r="308">
          <cell r="B308" t="str">
            <v>A017674479</v>
          </cell>
          <cell r="C308">
            <v>42576</v>
          </cell>
          <cell r="D308">
            <v>2016</v>
          </cell>
          <cell r="E308">
            <v>7</v>
          </cell>
          <cell r="F308" t="str">
            <v>JOSE ROBERTO FARIAS CARNEIRO</v>
          </cell>
          <cell r="G308" t="str">
            <v>265.493.101-30</v>
          </cell>
          <cell r="H308">
            <v>1850032</v>
          </cell>
          <cell r="I308" t="str">
            <v>COND PONTA GROSSA LT 37</v>
          </cell>
          <cell r="J308" t="str">
            <v>28940-000</v>
          </cell>
          <cell r="K308" t="str">
            <v>SÃO PEDRO DA ALDEIA</v>
          </cell>
          <cell r="L308" t="str">
            <v>LAGOS</v>
          </cell>
          <cell r="M308" t="str">
            <v>(22) 99962-2770</v>
          </cell>
          <cell r="N308" t="str">
            <v>tyrone@sotaqueconsultoria.com.br</v>
          </cell>
          <cell r="O308" t="str">
            <v>SOLAR</v>
          </cell>
          <cell r="P308">
            <v>7.14</v>
          </cell>
          <cell r="Q308" t="str">
            <v>TRIFASICA</v>
          </cell>
          <cell r="R308" t="str">
            <v>RESIDENCIAL</v>
          </cell>
          <cell r="S308" t="str">
            <v>RESIDENCIAL</v>
          </cell>
        </row>
        <row r="309">
          <cell r="B309" t="str">
            <v>A017688258</v>
          </cell>
          <cell r="C309">
            <v>42578</v>
          </cell>
          <cell r="D309">
            <v>2016</v>
          </cell>
          <cell r="E309">
            <v>7</v>
          </cell>
          <cell r="F309" t="str">
            <v>ARLINDA TORRES</v>
          </cell>
          <cell r="G309" t="str">
            <v>183.109.907-15</v>
          </cell>
          <cell r="H309">
            <v>1107315</v>
          </cell>
          <cell r="I309" t="str">
            <v>RUA PROF OCTACILUO N 75 CS 01</v>
          </cell>
          <cell r="J309" t="str">
            <v>24240-670</v>
          </cell>
          <cell r="K309" t="str">
            <v>NITERÓI</v>
          </cell>
          <cell r="L309" t="str">
            <v>CENTRO</v>
          </cell>
          <cell r="M309" t="str">
            <v>(21) 2610-3842</v>
          </cell>
          <cell r="N309" t="str">
            <v>dilmaalmeida.barreto@hotmail.com</v>
          </cell>
          <cell r="O309" t="str">
            <v>SOLAR</v>
          </cell>
          <cell r="P309">
            <v>0</v>
          </cell>
          <cell r="Q309" t="str">
            <v>MONOFÁSICA</v>
          </cell>
          <cell r="R309" t="str">
            <v>RESIDENCIAL</v>
          </cell>
          <cell r="S309" t="str">
            <v>RESIDENCIAL</v>
          </cell>
        </row>
        <row r="310">
          <cell r="B310" t="str">
            <v>A017695793</v>
          </cell>
          <cell r="C310">
            <v>42578</v>
          </cell>
          <cell r="D310">
            <v>2016</v>
          </cell>
          <cell r="E310">
            <v>7</v>
          </cell>
          <cell r="F310" t="str">
            <v>ALBERTO LUIZ PARMA AMARAL</v>
          </cell>
          <cell r="G310" t="str">
            <v>042.908.946-58</v>
          </cell>
          <cell r="H310">
            <v>6364110</v>
          </cell>
          <cell r="I310" t="str">
            <v>RUA BELEGARD N 20 LT 08 A</v>
          </cell>
          <cell r="J310" t="str">
            <v>28906-330</v>
          </cell>
          <cell r="K310" t="str">
            <v>CABO FRIO</v>
          </cell>
          <cell r="L310" t="str">
            <v>LAGOS</v>
          </cell>
          <cell r="M310" t="str">
            <v>(22) 3053-1998</v>
          </cell>
          <cell r="N310">
            <v>0</v>
          </cell>
          <cell r="O310" t="str">
            <v>SOLAR</v>
          </cell>
          <cell r="P310">
            <v>2</v>
          </cell>
          <cell r="Q310" t="str">
            <v>TRIFASICA</v>
          </cell>
          <cell r="R310" t="str">
            <v>RESIDENCIAL</v>
          </cell>
          <cell r="S310" t="str">
            <v>RESIDENCIAL</v>
          </cell>
        </row>
        <row r="311">
          <cell r="B311" t="str">
            <v>A017713097</v>
          </cell>
          <cell r="C311">
            <v>42580</v>
          </cell>
          <cell r="D311">
            <v>2016</v>
          </cell>
          <cell r="E311">
            <v>7</v>
          </cell>
          <cell r="F311" t="str">
            <v>ANA CECILIA MACIEL DE ARRUDA</v>
          </cell>
          <cell r="G311" t="str">
            <v>017.711.697-88</v>
          </cell>
          <cell r="H311">
            <v>2861874</v>
          </cell>
          <cell r="I311" t="str">
            <v>RUA ALCEBIADES PESSANHA 00042</v>
          </cell>
          <cell r="J311" t="str">
            <v>28027-150</v>
          </cell>
          <cell r="K311" t="str">
            <v>CAMPOS</v>
          </cell>
          <cell r="L311" t="str">
            <v>CAMPOS</v>
          </cell>
          <cell r="M311" t="str">
            <v>(22) 2734-2880</v>
          </cell>
          <cell r="N311" t="str">
            <v>cesagradafamilia@veloxmail.com.br</v>
          </cell>
          <cell r="O311" t="str">
            <v>SOLAR</v>
          </cell>
          <cell r="P311">
            <v>0</v>
          </cell>
          <cell r="Q311" t="str">
            <v>TRIFASICA</v>
          </cell>
          <cell r="R311" t="str">
            <v>RESIDENCIAL</v>
          </cell>
          <cell r="S311" t="str">
            <v>RESIDENCIAL</v>
          </cell>
        </row>
        <row r="312">
          <cell r="B312" t="str">
            <v>A017713744</v>
          </cell>
          <cell r="C312">
            <v>42580</v>
          </cell>
          <cell r="D312">
            <v>2016</v>
          </cell>
          <cell r="E312">
            <v>7</v>
          </cell>
          <cell r="F312" t="str">
            <v>TOMAZ DE AQUINO DIEZ ARANTES</v>
          </cell>
          <cell r="G312" t="str">
            <v>995.608.017-91</v>
          </cell>
          <cell r="H312">
            <v>6298897</v>
          </cell>
          <cell r="I312" t="str">
            <v>RUA JOSE PANCETTI N 61 V IMBOY</v>
          </cell>
          <cell r="J312" t="str">
            <v>25966-085</v>
          </cell>
          <cell r="K312" t="str">
            <v>TERESOPOLIS</v>
          </cell>
          <cell r="L312" t="str">
            <v>SERRANA</v>
          </cell>
          <cell r="M312" t="str">
            <v>(22) 3053-1998</v>
          </cell>
          <cell r="N312" t="str">
            <v>tomaz_aquino@hotmail.com</v>
          </cell>
          <cell r="O312" t="str">
            <v>SOLAR</v>
          </cell>
          <cell r="P312">
            <v>2</v>
          </cell>
          <cell r="Q312" t="str">
            <v>TRIFASICA</v>
          </cell>
          <cell r="R312" t="str">
            <v>RESIDENCIAL</v>
          </cell>
          <cell r="S312" t="str">
            <v>RESIDENCIAL</v>
          </cell>
        </row>
        <row r="313">
          <cell r="B313" t="str">
            <v>A017715252</v>
          </cell>
          <cell r="C313">
            <v>42580</v>
          </cell>
          <cell r="D313">
            <v>2016</v>
          </cell>
          <cell r="E313">
            <v>7</v>
          </cell>
          <cell r="F313" t="str">
            <v>DEBERVAL DE OLIVEIRA</v>
          </cell>
          <cell r="G313" t="str">
            <v>205.980.097-87</v>
          </cell>
          <cell r="H313">
            <v>6170461</v>
          </cell>
          <cell r="I313" t="str">
            <v>EST DO GURIRI COND DOS PASSAROS</v>
          </cell>
          <cell r="J313">
            <v>0</v>
          </cell>
          <cell r="K313" t="str">
            <v>CABO FRIO</v>
          </cell>
          <cell r="L313" t="str">
            <v>LAGOS</v>
          </cell>
          <cell r="M313" t="str">
            <v>(22) 99992-7295</v>
          </cell>
          <cell r="N313">
            <v>0</v>
          </cell>
          <cell r="O313" t="str">
            <v>SOLAR</v>
          </cell>
          <cell r="P313">
            <v>1.5</v>
          </cell>
          <cell r="Q313" t="str">
            <v>BIFÁSICA</v>
          </cell>
          <cell r="R313" t="str">
            <v>RESIDENCIAL</v>
          </cell>
          <cell r="S313" t="str">
            <v>RESIDENCIAL</v>
          </cell>
        </row>
        <row r="314">
          <cell r="B314" t="str">
            <v>A017723092</v>
          </cell>
          <cell r="C314">
            <v>42583</v>
          </cell>
          <cell r="D314">
            <v>2016</v>
          </cell>
          <cell r="E314">
            <v>8</v>
          </cell>
          <cell r="F314" t="str">
            <v>CARLOS EDUARDO SALVADOR DE LIMA</v>
          </cell>
          <cell r="G314" t="str">
            <v>094.500.717-56</v>
          </cell>
          <cell r="H314">
            <v>6391655</v>
          </cell>
          <cell r="I314" t="str">
            <v>RUA 25 DE DEZEMBRO N 255</v>
          </cell>
          <cell r="J314" t="str">
            <v>28900-000</v>
          </cell>
          <cell r="K314" t="str">
            <v>CABO FRIO</v>
          </cell>
          <cell r="L314" t="str">
            <v>LAGOS</v>
          </cell>
          <cell r="M314" t="str">
            <v>(22) 2644-6900</v>
          </cell>
          <cell r="N314">
            <v>0</v>
          </cell>
          <cell r="O314" t="str">
            <v>SOLAR</v>
          </cell>
          <cell r="P314">
            <v>4</v>
          </cell>
          <cell r="Q314" t="str">
            <v>TRIFASICA</v>
          </cell>
          <cell r="R314" t="str">
            <v>COMERCIAL</v>
          </cell>
          <cell r="S314" t="str">
            <v>COMERCIAL</v>
          </cell>
        </row>
        <row r="315">
          <cell r="B315" t="str">
            <v>A017731137</v>
          </cell>
          <cell r="C315">
            <v>42584</v>
          </cell>
          <cell r="D315">
            <v>2016</v>
          </cell>
          <cell r="E315">
            <v>8</v>
          </cell>
          <cell r="F315" t="str">
            <v>GLAUCO ROSA MENEZES</v>
          </cell>
          <cell r="G315" t="str">
            <v>028.194.457-13</v>
          </cell>
          <cell r="H315">
            <v>4528133</v>
          </cell>
          <cell r="I315" t="str">
            <v>RUA LIBANO LT 35 QD 08</v>
          </cell>
          <cell r="J315" t="str">
            <v>28970-000</v>
          </cell>
          <cell r="K315" t="str">
            <v>ARARUAMA</v>
          </cell>
          <cell r="L315" t="str">
            <v>LAGOS</v>
          </cell>
          <cell r="M315" t="str">
            <v>(22) 2667-0588</v>
          </cell>
          <cell r="N315" t="str">
            <v>tecnautica@terra.com.br</v>
          </cell>
          <cell r="O315" t="str">
            <v>SOLAR</v>
          </cell>
          <cell r="P315">
            <v>5.2</v>
          </cell>
          <cell r="Q315" t="str">
            <v>TRIFASICA</v>
          </cell>
          <cell r="R315" t="str">
            <v>RESIDENCIAL</v>
          </cell>
          <cell r="S315" t="str">
            <v>RESIDENCIAL</v>
          </cell>
        </row>
        <row r="316">
          <cell r="B316" t="str">
            <v>A017778123</v>
          </cell>
          <cell r="C316">
            <v>42590</v>
          </cell>
          <cell r="D316">
            <v>2016</v>
          </cell>
          <cell r="E316">
            <v>8</v>
          </cell>
          <cell r="F316" t="str">
            <v>MARCO ANTONIO FONSECA BRAVO</v>
          </cell>
          <cell r="G316" t="str">
            <v>012.069.897-85</v>
          </cell>
          <cell r="H316">
            <v>4185155</v>
          </cell>
          <cell r="I316" t="str">
            <v>RUA PEDRO DA COSTA MACEDO N 200</v>
          </cell>
          <cell r="J316" t="str">
            <v>28990-000</v>
          </cell>
          <cell r="K316" t="str">
            <v>SAQUAREMA</v>
          </cell>
          <cell r="L316" t="str">
            <v>LAGOS</v>
          </cell>
          <cell r="M316" t="str">
            <v>(22) 99961-0594</v>
          </cell>
          <cell r="N316">
            <v>0</v>
          </cell>
          <cell r="O316" t="str">
            <v>SOLAR</v>
          </cell>
          <cell r="P316">
            <v>2.08</v>
          </cell>
          <cell r="Q316" t="str">
            <v>BIFÁSICA</v>
          </cell>
          <cell r="R316" t="str">
            <v>RESIDENCIAL</v>
          </cell>
          <cell r="S316" t="str">
            <v>RESIDENCIAL</v>
          </cell>
        </row>
        <row r="317">
          <cell r="B317" t="str">
            <v>A017787224</v>
          </cell>
          <cell r="C317">
            <v>42591</v>
          </cell>
          <cell r="D317">
            <v>2016</v>
          </cell>
          <cell r="E317">
            <v>8</v>
          </cell>
          <cell r="F317" t="str">
            <v>MICHELLI CORREA DE SOUZA MOREIRA</v>
          </cell>
          <cell r="G317" t="str">
            <v>089.258.997-36</v>
          </cell>
          <cell r="H317">
            <v>6036761</v>
          </cell>
          <cell r="I317" t="str">
            <v>RUA CARLOS ELIO V SILVA N 159</v>
          </cell>
          <cell r="J317" t="str">
            <v>28970-000</v>
          </cell>
          <cell r="K317" t="str">
            <v>ARARUAMA</v>
          </cell>
          <cell r="L317" t="str">
            <v>LAGOS</v>
          </cell>
          <cell r="M317" t="str">
            <v xml:space="preserve">(22) 2673-2853 </v>
          </cell>
          <cell r="N317" t="str">
            <v>souzamoreir@hotmail.com</v>
          </cell>
          <cell r="O317" t="str">
            <v>SOLAR</v>
          </cell>
          <cell r="P317">
            <v>1.56</v>
          </cell>
          <cell r="Q317" t="str">
            <v>BIFÁSICA</v>
          </cell>
          <cell r="R317" t="str">
            <v>RESIDENCIAL</v>
          </cell>
          <cell r="S317" t="str">
            <v>RESIDENCIAL</v>
          </cell>
        </row>
        <row r="318">
          <cell r="B318" t="str">
            <v>A017803259</v>
          </cell>
          <cell r="C318">
            <v>42593</v>
          </cell>
          <cell r="D318">
            <v>2016</v>
          </cell>
          <cell r="E318">
            <v>8</v>
          </cell>
          <cell r="F318" t="str">
            <v>RODNEI DA SILVA MORAES BENTO</v>
          </cell>
          <cell r="G318" t="str">
            <v>074.321.067-03</v>
          </cell>
          <cell r="H318">
            <v>2076563</v>
          </cell>
          <cell r="I318" t="str">
            <v>EST RIO - PETROPOLIS KM 41 CS 2</v>
          </cell>
          <cell r="J318" t="str">
            <v>25600-000</v>
          </cell>
          <cell r="K318" t="str">
            <v>PETROPOLIS</v>
          </cell>
          <cell r="L318" t="str">
            <v>SERRANA</v>
          </cell>
          <cell r="M318" t="str">
            <v>(24) 2245-1277</v>
          </cell>
          <cell r="N318">
            <v>0</v>
          </cell>
          <cell r="O318" t="str">
            <v>SOLAR</v>
          </cell>
          <cell r="P318">
            <v>0</v>
          </cell>
          <cell r="Q318" t="str">
            <v>MONOFÁSICA</v>
          </cell>
          <cell r="R318" t="str">
            <v>RESIDENCIAL</v>
          </cell>
          <cell r="S318" t="str">
            <v>RESIDENCIAL</v>
          </cell>
        </row>
        <row r="319">
          <cell r="B319" t="str">
            <v>A017811458</v>
          </cell>
          <cell r="C319">
            <v>42593</v>
          </cell>
          <cell r="D319">
            <v>2016</v>
          </cell>
          <cell r="E319">
            <v>8</v>
          </cell>
          <cell r="F319" t="str">
            <v>CID MOREIRA</v>
          </cell>
          <cell r="G319" t="str">
            <v>007.350.607-97</v>
          </cell>
          <cell r="H319">
            <v>6451380</v>
          </cell>
          <cell r="I319" t="str">
            <v>EST MIN SALGADO FILHO N 3147 CS 01 LT 01</v>
          </cell>
          <cell r="J319" t="str">
            <v>25745-690</v>
          </cell>
          <cell r="K319" t="str">
            <v>PETROPOLIS</v>
          </cell>
          <cell r="L319" t="str">
            <v>SERRANA</v>
          </cell>
          <cell r="M319" t="str">
            <v>(24) 2242-0331</v>
          </cell>
          <cell r="N319" t="str">
            <v>fasam36@hotmail.com</v>
          </cell>
          <cell r="O319" t="str">
            <v>SOLAR</v>
          </cell>
          <cell r="P319">
            <v>7.15</v>
          </cell>
          <cell r="Q319" t="str">
            <v>TRIFASICA</v>
          </cell>
          <cell r="R319" t="str">
            <v>RESIDENCIAL</v>
          </cell>
          <cell r="S319" t="str">
            <v>RESIDENCIAL</v>
          </cell>
        </row>
        <row r="320">
          <cell r="B320" t="str">
            <v>A017838339</v>
          </cell>
          <cell r="C320">
            <v>42598</v>
          </cell>
          <cell r="D320">
            <v>2016</v>
          </cell>
          <cell r="E320">
            <v>8</v>
          </cell>
          <cell r="F320" t="str">
            <v>CARLOS ALBERTO ALVES LEMOS</v>
          </cell>
          <cell r="G320" t="str">
            <v>929.000.978-00</v>
          </cell>
          <cell r="H320">
            <v>711647</v>
          </cell>
          <cell r="I320" t="str">
            <v>RUA N LT 455 CHAC INOA RES VERDE</v>
          </cell>
          <cell r="J320" t="str">
            <v>24900-000</v>
          </cell>
          <cell r="K320" t="str">
            <v>MARICÁ</v>
          </cell>
          <cell r="L320" t="str">
            <v>CENTRO</v>
          </cell>
          <cell r="M320" t="str">
            <v>(21) 3732-8557</v>
          </cell>
          <cell r="N320" t="str">
            <v>caalemos@gmail.com</v>
          </cell>
          <cell r="O320" t="str">
            <v>SOLAR</v>
          </cell>
          <cell r="P320">
            <v>5.2</v>
          </cell>
          <cell r="Q320" t="str">
            <v>TRIFASICA</v>
          </cell>
          <cell r="R320" t="str">
            <v>RESIDENCIAL</v>
          </cell>
          <cell r="S320" t="str">
            <v>RESIDENCIAL</v>
          </cell>
        </row>
        <row r="321">
          <cell r="B321" t="str">
            <v>A017844772</v>
          </cell>
          <cell r="C321">
            <v>42598</v>
          </cell>
          <cell r="D321">
            <v>2016</v>
          </cell>
          <cell r="E321">
            <v>8</v>
          </cell>
          <cell r="F321" t="str">
            <v>MONIQUE SANTOS DE ANDRADE BRAZ</v>
          </cell>
          <cell r="G321" t="str">
            <v>077.250.707-45</v>
          </cell>
          <cell r="H321">
            <v>4388704</v>
          </cell>
          <cell r="I321" t="str">
            <v>RUA PST AVELINO DE SOUZA N 564 LT 20 QD 16</v>
          </cell>
          <cell r="J321" t="str">
            <v>24744-300</v>
          </cell>
          <cell r="K321" t="str">
            <v>SÃO GONÇALO</v>
          </cell>
          <cell r="L321" t="str">
            <v>SÃO GONÇALO</v>
          </cell>
          <cell r="M321" t="str">
            <v>(21) 2601-1983</v>
          </cell>
          <cell r="N321" t="str">
            <v>marcius.lessa@gmail.com</v>
          </cell>
          <cell r="O321" t="str">
            <v>SOLAR</v>
          </cell>
          <cell r="P321">
            <v>6.24</v>
          </cell>
          <cell r="Q321" t="str">
            <v>BIFÁSICA</v>
          </cell>
          <cell r="R321" t="str">
            <v>RESIDENCIAL</v>
          </cell>
          <cell r="S321" t="str">
            <v>RESIDENCIAL</v>
          </cell>
        </row>
        <row r="322">
          <cell r="B322" t="str">
            <v>A017857179</v>
          </cell>
          <cell r="C322">
            <v>42599</v>
          </cell>
          <cell r="D322">
            <v>2016</v>
          </cell>
          <cell r="E322">
            <v>8</v>
          </cell>
          <cell r="F322" t="str">
            <v>POSTO DE GASOLINA MAE GREICE LTDA</v>
          </cell>
          <cell r="G322" t="str">
            <v>21.267.288/0001-35</v>
          </cell>
          <cell r="H322">
            <v>6441246</v>
          </cell>
          <cell r="I322" t="str">
            <v>RUA DOMINGUES DE SÁ N 252</v>
          </cell>
          <cell r="J322" t="str">
            <v>24220-091</v>
          </cell>
          <cell r="K322" t="str">
            <v>NITERÓI</v>
          </cell>
          <cell r="L322" t="str">
            <v>CENTRO</v>
          </cell>
          <cell r="M322" t="str">
            <v>(21) 2625-6830</v>
          </cell>
          <cell r="N322" t="str">
            <v>anaapaulaa32@hotmail.com</v>
          </cell>
          <cell r="O322" t="str">
            <v>SOLAR</v>
          </cell>
          <cell r="P322">
            <v>30</v>
          </cell>
          <cell r="Q322" t="str">
            <v>TRIFASICA</v>
          </cell>
          <cell r="R322" t="str">
            <v>COMERCIAL</v>
          </cell>
          <cell r="S322" t="str">
            <v>COMERCIAL</v>
          </cell>
        </row>
        <row r="323">
          <cell r="B323" t="str">
            <v>A017857187</v>
          </cell>
          <cell r="C323">
            <v>42599</v>
          </cell>
          <cell r="D323">
            <v>2016</v>
          </cell>
          <cell r="E323">
            <v>8</v>
          </cell>
          <cell r="F323" t="str">
            <v>R SERAFIN RESTAURANTE ME</v>
          </cell>
          <cell r="G323" t="str">
            <v>17.578.149/0001-55</v>
          </cell>
          <cell r="H323">
            <v>5974783</v>
          </cell>
          <cell r="I323" t="str">
            <v>ROD AMARAL PEIXOTO LJ 95625 LJ 4</v>
          </cell>
          <cell r="J323" t="str">
            <v>28970-000</v>
          </cell>
          <cell r="K323" t="str">
            <v>ARARUAMA</v>
          </cell>
          <cell r="L323" t="str">
            <v>LAGOS</v>
          </cell>
          <cell r="M323" t="str">
            <v>(22) 2667-0660</v>
          </cell>
          <cell r="N323" t="str">
            <v>motajoelson@yahoo.com.br</v>
          </cell>
          <cell r="O323" t="str">
            <v>SOLAR</v>
          </cell>
          <cell r="P323">
            <v>17.600000000000001</v>
          </cell>
          <cell r="Q323" t="str">
            <v>BIFÁSICA</v>
          </cell>
          <cell r="R323" t="str">
            <v>COMERCIAL</v>
          </cell>
          <cell r="S323" t="str">
            <v>COMERCIAL</v>
          </cell>
        </row>
        <row r="324">
          <cell r="B324" t="str">
            <v>A017857215</v>
          </cell>
          <cell r="C324">
            <v>42599</v>
          </cell>
          <cell r="D324">
            <v>2016</v>
          </cell>
          <cell r="E324">
            <v>8</v>
          </cell>
          <cell r="F324" t="str">
            <v>KI CHOPP ITABORAI LTDA</v>
          </cell>
          <cell r="G324" t="str">
            <v>18.458.472/0001-58</v>
          </cell>
          <cell r="H324">
            <v>5519110</v>
          </cell>
          <cell r="I324" t="str">
            <v>R R P SANTOS N 4</v>
          </cell>
          <cell r="J324" t="str">
            <v>24800-000</v>
          </cell>
          <cell r="K324" t="str">
            <v>ITABORAÍ</v>
          </cell>
          <cell r="L324" t="str">
            <v>SÃO GONÇALO</v>
          </cell>
          <cell r="M324" t="str">
            <v>(21) 3521-2865</v>
          </cell>
          <cell r="N324">
            <v>0</v>
          </cell>
          <cell r="O324" t="str">
            <v>SOLAR</v>
          </cell>
          <cell r="P324">
            <v>66.8</v>
          </cell>
          <cell r="Q324" t="str">
            <v>TRIFASICA</v>
          </cell>
          <cell r="R324" t="str">
            <v>COMERCIAL</v>
          </cell>
          <cell r="S324" t="str">
            <v>COMERCIAL</v>
          </cell>
        </row>
        <row r="325">
          <cell r="B325" t="str">
            <v>A017857226</v>
          </cell>
          <cell r="C325">
            <v>42599</v>
          </cell>
          <cell r="D325">
            <v>2016</v>
          </cell>
          <cell r="E325">
            <v>8</v>
          </cell>
          <cell r="F325" t="str">
            <v>ASSOCIACAO EDUCACIONAL MARQUES DO</v>
          </cell>
          <cell r="G325" t="str">
            <v>08.602.157/0002-80</v>
          </cell>
          <cell r="H325">
            <v>4099354</v>
          </cell>
          <cell r="I325" t="str">
            <v>RUA ALFREDO BACKER N 989 ESCOLA</v>
          </cell>
          <cell r="J325" t="str">
            <v>24710-810</v>
          </cell>
          <cell r="K325" t="str">
            <v>SÃO GONÇALO</v>
          </cell>
          <cell r="L325" t="str">
            <v>SÃO GONÇALO</v>
          </cell>
          <cell r="M325" t="str">
            <v>(21) 2701-6869</v>
          </cell>
          <cell r="N325" t="str">
            <v>wagner@equipe1.com.br</v>
          </cell>
          <cell r="O325" t="str">
            <v>SOLAR</v>
          </cell>
          <cell r="P325">
            <v>49.59</v>
          </cell>
          <cell r="Q325" t="str">
            <v>TRIFASICA</v>
          </cell>
          <cell r="R325" t="str">
            <v>COMERCIAL</v>
          </cell>
          <cell r="S325" t="str">
            <v>COMERCIAL</v>
          </cell>
        </row>
        <row r="326">
          <cell r="B326" t="str">
            <v>A017857238</v>
          </cell>
          <cell r="C326">
            <v>42599</v>
          </cell>
          <cell r="D326">
            <v>2016</v>
          </cell>
          <cell r="E326">
            <v>8</v>
          </cell>
          <cell r="F326" t="str">
            <v>ATAC OLALLA COM ATAC DE PROD</v>
          </cell>
          <cell r="G326" t="str">
            <v>14.654.312/0001-23</v>
          </cell>
          <cell r="H326">
            <v>4565109</v>
          </cell>
          <cell r="I326" t="str">
            <v>RUA FRANCISCO PORTELA N 2386</v>
          </cell>
          <cell r="J326" t="str">
            <v>24435-005</v>
          </cell>
          <cell r="K326" t="str">
            <v>SÃO GONÇALO</v>
          </cell>
          <cell r="L326" t="str">
            <v>SÃO GONÇALO</v>
          </cell>
          <cell r="M326" t="str">
            <v>(21) 2725-4175</v>
          </cell>
          <cell r="N326" t="str">
            <v>atacadaoolalla@gmail.com</v>
          </cell>
          <cell r="O326" t="str">
            <v>SOLAR</v>
          </cell>
          <cell r="P326">
            <v>55</v>
          </cell>
          <cell r="Q326" t="str">
            <v>TRIFASICA</v>
          </cell>
          <cell r="R326" t="str">
            <v>COMERCIAL</v>
          </cell>
          <cell r="S326" t="str">
            <v>COMERCIAL</v>
          </cell>
        </row>
        <row r="327">
          <cell r="B327" t="str">
            <v>A017857247</v>
          </cell>
          <cell r="C327">
            <v>42599</v>
          </cell>
          <cell r="D327">
            <v>2016</v>
          </cell>
          <cell r="E327">
            <v>8</v>
          </cell>
          <cell r="F327" t="str">
            <v>ANDRE MOUSSA CHALHOUB</v>
          </cell>
          <cell r="G327" t="str">
            <v>054.544.227-38</v>
          </cell>
          <cell r="H327">
            <v>3953638</v>
          </cell>
          <cell r="I327" t="str">
            <v>ROD AMARAL PEIXOTO KM 71 CS 1</v>
          </cell>
          <cell r="J327" t="str">
            <v>28990-000</v>
          </cell>
          <cell r="K327" t="str">
            <v>SAQUAREMA</v>
          </cell>
          <cell r="L327" t="str">
            <v>LAGOS</v>
          </cell>
          <cell r="M327" t="str">
            <v>(22) 2653-3406</v>
          </cell>
          <cell r="N327" t="str">
            <v>andrechallhoub@hotmail.com</v>
          </cell>
          <cell r="O327" t="str">
            <v>SOLAR</v>
          </cell>
          <cell r="P327">
            <v>25</v>
          </cell>
          <cell r="Q327" t="str">
            <v>TRIFASICA</v>
          </cell>
          <cell r="R327" t="str">
            <v>COMERCIAL</v>
          </cell>
          <cell r="S327" t="str">
            <v>COMERCIAL</v>
          </cell>
        </row>
        <row r="328">
          <cell r="B328" t="str">
            <v>A017860386</v>
          </cell>
          <cell r="C328">
            <v>42600</v>
          </cell>
          <cell r="D328">
            <v>2016</v>
          </cell>
          <cell r="E328">
            <v>8</v>
          </cell>
          <cell r="F328" t="str">
            <v>RODRIGO DIAS RODRIGUES</v>
          </cell>
          <cell r="G328" t="str">
            <v>088.862.337-28</v>
          </cell>
          <cell r="H328">
            <v>3984444</v>
          </cell>
          <cell r="I328" t="str">
            <v>RUA ANA BL E COND 2</v>
          </cell>
          <cell r="J328" t="str">
            <v>28400-000</v>
          </cell>
          <cell r="K328" t="str">
            <v>SÃO FIDÉLIS</v>
          </cell>
          <cell r="L328" t="str">
            <v>MACAE</v>
          </cell>
          <cell r="M328" t="str">
            <v>(22) 2758-1441</v>
          </cell>
          <cell r="N328">
            <v>0</v>
          </cell>
          <cell r="O328" t="str">
            <v>SOLAR</v>
          </cell>
          <cell r="P328">
            <v>0</v>
          </cell>
          <cell r="Q328" t="str">
            <v>TRIFASICA</v>
          </cell>
          <cell r="R328" t="str">
            <v>RESIDENCIAL</v>
          </cell>
          <cell r="S328" t="str">
            <v>RESIDENCIAL</v>
          </cell>
        </row>
        <row r="329">
          <cell r="B329" t="str">
            <v>A017866751</v>
          </cell>
          <cell r="C329">
            <v>42600</v>
          </cell>
          <cell r="D329">
            <v>2016</v>
          </cell>
          <cell r="E329">
            <v>8</v>
          </cell>
          <cell r="F329" t="str">
            <v>ROBERTA DUARTE CLEMENTE</v>
          </cell>
          <cell r="G329" t="str">
            <v>109.251.847-99</v>
          </cell>
          <cell r="H329">
            <v>4899139</v>
          </cell>
          <cell r="I329" t="str">
            <v xml:space="preserve">RUA SEBASTIAO CARVALHO N 202 </v>
          </cell>
          <cell r="J329" t="str">
            <v>25680-160</v>
          </cell>
          <cell r="K329" t="str">
            <v>PETROPOLIS</v>
          </cell>
          <cell r="L329" t="str">
            <v>SERRANA</v>
          </cell>
          <cell r="M329" t="str">
            <v>(24) 2231-2067</v>
          </cell>
          <cell r="N329" t="str">
            <v>rd.clemente@gmail.com</v>
          </cell>
          <cell r="O329" t="str">
            <v>SOLAR</v>
          </cell>
          <cell r="P329">
            <v>4.95</v>
          </cell>
          <cell r="Q329" t="str">
            <v>BIFÁSICA</v>
          </cell>
          <cell r="R329" t="str">
            <v>RESIDENCIAL</v>
          </cell>
          <cell r="S329" t="str">
            <v>RESIDENCIAL</v>
          </cell>
        </row>
        <row r="330">
          <cell r="B330" t="str">
            <v>A017871760</v>
          </cell>
          <cell r="C330">
            <v>42601</v>
          </cell>
          <cell r="D330">
            <v>2016</v>
          </cell>
          <cell r="E330">
            <v>8</v>
          </cell>
          <cell r="F330" t="str">
            <v>ANTONIO SERGIO SILVA CARDOSO</v>
          </cell>
          <cell r="G330" t="str">
            <v>518.360.767-20</v>
          </cell>
          <cell r="H330">
            <v>463058</v>
          </cell>
          <cell r="I330" t="str">
            <v>TRAV JURANIL LT 02 CS 01</v>
          </cell>
          <cell r="J330" t="str">
            <v>24400-000</v>
          </cell>
          <cell r="K330" t="str">
            <v>SÃO GONÇALO</v>
          </cell>
          <cell r="L330" t="str">
            <v>SÃO GONÇALO</v>
          </cell>
          <cell r="M330" t="str">
            <v>(21) 2606-1248</v>
          </cell>
          <cell r="N330" t="str">
            <v>assc42@ig.com.br</v>
          </cell>
          <cell r="O330" t="str">
            <v>SOLAR</v>
          </cell>
          <cell r="P330">
            <v>4.68</v>
          </cell>
          <cell r="Q330" t="str">
            <v>TRIFASICA</v>
          </cell>
          <cell r="R330" t="str">
            <v>RESIDENCIAL</v>
          </cell>
          <cell r="S330" t="str">
            <v>RESIDENCIAL</v>
          </cell>
        </row>
        <row r="331">
          <cell r="B331" t="str">
            <v>A017871840</v>
          </cell>
          <cell r="C331">
            <v>42601</v>
          </cell>
          <cell r="D331">
            <v>2016</v>
          </cell>
          <cell r="E331">
            <v>8</v>
          </cell>
          <cell r="F331" t="str">
            <v>ROSENILDA REMIGIO</v>
          </cell>
          <cell r="G331" t="str">
            <v>002.122.427-76</v>
          </cell>
          <cell r="H331">
            <v>2600882</v>
          </cell>
          <cell r="I331" t="str">
            <v>RUA ALTAMIR DE ALMEIDA N 24</v>
          </cell>
          <cell r="J331" t="str">
            <v>24751-570</v>
          </cell>
          <cell r="K331" t="str">
            <v>SÃO GONÇALO</v>
          </cell>
          <cell r="L331" t="str">
            <v>SÃO GONÇALO</v>
          </cell>
          <cell r="M331" t="str">
            <v>(21) 3711-2187</v>
          </cell>
          <cell r="N331">
            <v>0</v>
          </cell>
          <cell r="O331" t="str">
            <v>SOLAR</v>
          </cell>
          <cell r="P331">
            <v>1.3</v>
          </cell>
          <cell r="Q331" t="str">
            <v>MONOFÁSICA</v>
          </cell>
          <cell r="R331" t="str">
            <v>RESIDENCIAL</v>
          </cell>
          <cell r="S331" t="str">
            <v>RESIDENCIAL</v>
          </cell>
        </row>
        <row r="332">
          <cell r="B332" t="str">
            <v>A017871920</v>
          </cell>
          <cell r="C332">
            <v>42601</v>
          </cell>
          <cell r="D332">
            <v>2016</v>
          </cell>
          <cell r="E332">
            <v>8</v>
          </cell>
          <cell r="F332" t="str">
            <v>MARIA TEREZA RODRIGUES</v>
          </cell>
          <cell r="G332" t="str">
            <v>553.100.287-49</v>
          </cell>
          <cell r="H332">
            <v>1486281</v>
          </cell>
          <cell r="I332" t="str">
            <v>P. J. DEUS N 93</v>
          </cell>
          <cell r="J332" t="str">
            <v>25680-192</v>
          </cell>
          <cell r="K332" t="str">
            <v>PETROPOLIS</v>
          </cell>
          <cell r="L332" t="str">
            <v>SERRANA</v>
          </cell>
          <cell r="M332" t="str">
            <v>(24) 2248-4609</v>
          </cell>
          <cell r="N332">
            <v>0</v>
          </cell>
          <cell r="O332" t="str">
            <v>SOLAR</v>
          </cell>
          <cell r="P332">
            <v>0</v>
          </cell>
          <cell r="Q332" t="str">
            <v>BIFÁSICA</v>
          </cell>
          <cell r="R332" t="str">
            <v>RESIDENCIAL</v>
          </cell>
          <cell r="S332" t="str">
            <v>RESIDENCIAL</v>
          </cell>
        </row>
        <row r="333">
          <cell r="B333" t="str">
            <v>A017872194</v>
          </cell>
          <cell r="C333">
            <v>42601</v>
          </cell>
          <cell r="D333">
            <v>2016</v>
          </cell>
          <cell r="E333">
            <v>8</v>
          </cell>
          <cell r="F333" t="str">
            <v>ALCIRLENE VIEIRA E SILVA</v>
          </cell>
          <cell r="G333" t="str">
            <v>089.441.177-21</v>
          </cell>
          <cell r="H333">
            <v>4973418</v>
          </cell>
          <cell r="I333" t="str">
            <v>RUA VER SEBASTIAO DE MELLO N 85 CX 03</v>
          </cell>
          <cell r="J333" t="str">
            <v>25710-380</v>
          </cell>
          <cell r="K333" t="str">
            <v>PETROPOLIS</v>
          </cell>
          <cell r="L333" t="str">
            <v>SERRANA</v>
          </cell>
          <cell r="M333" t="str">
            <v>(24) 98104-7487</v>
          </cell>
          <cell r="N333">
            <v>0</v>
          </cell>
          <cell r="O333" t="str">
            <v>SOLAR</v>
          </cell>
          <cell r="P333">
            <v>0</v>
          </cell>
          <cell r="Q333" t="str">
            <v>MONOFÁSICA</v>
          </cell>
          <cell r="R333" t="str">
            <v>RESIDENCIAL</v>
          </cell>
          <cell r="S333" t="str">
            <v>RESIDENCIAL</v>
          </cell>
        </row>
        <row r="334">
          <cell r="B334" t="str">
            <v>A017872265</v>
          </cell>
          <cell r="C334">
            <v>42601</v>
          </cell>
          <cell r="D334">
            <v>2016</v>
          </cell>
          <cell r="E334">
            <v>8</v>
          </cell>
          <cell r="F334" t="str">
            <v>CLARISSE DA SILVA BOTELHO ONOFRE</v>
          </cell>
          <cell r="G334" t="str">
            <v>056.930.697-37</v>
          </cell>
          <cell r="H334">
            <v>5355600</v>
          </cell>
          <cell r="I334" t="str">
            <v>RUA HIVIO NALIATO N 358</v>
          </cell>
          <cell r="J334">
            <v>0</v>
          </cell>
          <cell r="K334" t="str">
            <v>PETROPOLIS</v>
          </cell>
          <cell r="L334" t="str">
            <v>SERRANA</v>
          </cell>
          <cell r="M334" t="str">
            <v>(24) 2248-9374</v>
          </cell>
          <cell r="N334">
            <v>0</v>
          </cell>
          <cell r="O334" t="str">
            <v>SOLAR</v>
          </cell>
          <cell r="P334">
            <v>0</v>
          </cell>
          <cell r="Q334" t="str">
            <v>MONOFÁSICA</v>
          </cell>
          <cell r="R334" t="str">
            <v>RESIDENCIAL</v>
          </cell>
          <cell r="S334" t="str">
            <v>RESIDENCIAL</v>
          </cell>
        </row>
        <row r="335">
          <cell r="B335" t="str">
            <v>A017872291</v>
          </cell>
          <cell r="C335">
            <v>42601</v>
          </cell>
          <cell r="D335">
            <v>2016</v>
          </cell>
          <cell r="E335">
            <v>8</v>
          </cell>
          <cell r="F335" t="str">
            <v>RODNEI DA SILVA MORAES BENTO</v>
          </cell>
          <cell r="G335" t="str">
            <v>074.321.067-03</v>
          </cell>
          <cell r="H335">
            <v>2076563</v>
          </cell>
          <cell r="I335" t="str">
            <v>EST RIO - PETROPOLIS KM 41 CS 2</v>
          </cell>
          <cell r="J335" t="str">
            <v>25600-000</v>
          </cell>
          <cell r="K335" t="str">
            <v>PETROPOLIS</v>
          </cell>
          <cell r="L335" t="str">
            <v>SERRANA</v>
          </cell>
          <cell r="M335" t="str">
            <v>(24) 2245-1277</v>
          </cell>
          <cell r="N335">
            <v>0</v>
          </cell>
          <cell r="O335" t="str">
            <v>SOLAR</v>
          </cell>
          <cell r="P335">
            <v>0</v>
          </cell>
          <cell r="Q335" t="str">
            <v>MONOFÁSICA</v>
          </cell>
          <cell r="R335" t="str">
            <v>RESIDENCIAL</v>
          </cell>
          <cell r="S335" t="str">
            <v>RESIDENCIAL</v>
          </cell>
        </row>
        <row r="336">
          <cell r="B336" t="str">
            <v>A017877049</v>
          </cell>
          <cell r="C336">
            <v>42601</v>
          </cell>
          <cell r="D336">
            <v>2016</v>
          </cell>
          <cell r="E336">
            <v>8</v>
          </cell>
          <cell r="F336" t="str">
            <v>IVALDA NUNES LIMA</v>
          </cell>
          <cell r="G336" t="str">
            <v>022.326.047-99</v>
          </cell>
          <cell r="H336">
            <v>357210</v>
          </cell>
          <cell r="I336" t="str">
            <v>TRAV NS NAVEGANTES 1A</v>
          </cell>
          <cell r="J336" t="str">
            <v>24000-000</v>
          </cell>
          <cell r="K336" t="str">
            <v>NITERÓI</v>
          </cell>
          <cell r="L336" t="str">
            <v>CENTRO</v>
          </cell>
          <cell r="M336" t="str">
            <v>(21) 2719-3168</v>
          </cell>
          <cell r="N336" t="str">
            <v>barbaranlrodrigues@yahoo.com.br</v>
          </cell>
          <cell r="O336" t="str">
            <v>SOLAR</v>
          </cell>
          <cell r="P336">
            <v>1.3</v>
          </cell>
          <cell r="Q336" t="str">
            <v>BIFÁSICA</v>
          </cell>
          <cell r="R336" t="str">
            <v>RESIDENCIAL</v>
          </cell>
          <cell r="S336" t="str">
            <v>RESIDENCIAL</v>
          </cell>
        </row>
        <row r="337">
          <cell r="B337" t="str">
            <v>A017877096</v>
          </cell>
          <cell r="C337">
            <v>42601</v>
          </cell>
          <cell r="D337">
            <v>2016</v>
          </cell>
          <cell r="E337">
            <v>8</v>
          </cell>
          <cell r="F337" t="str">
            <v>VAGNER LUIZ DE AZEVEDO</v>
          </cell>
          <cell r="G337" t="str">
            <v>009.425.787-67</v>
          </cell>
          <cell r="H337">
            <v>958788</v>
          </cell>
          <cell r="I337" t="str">
            <v>RUA DR THOUZET N 567 CS 3</v>
          </cell>
          <cell r="J337" t="str">
            <v>25650-061</v>
          </cell>
          <cell r="K337" t="str">
            <v>PETROPOLIS</v>
          </cell>
          <cell r="L337" t="str">
            <v>SERRANA</v>
          </cell>
          <cell r="M337" t="str">
            <v>(24) 2245-9117</v>
          </cell>
          <cell r="N337">
            <v>0</v>
          </cell>
          <cell r="O337" t="str">
            <v>SOLAR</v>
          </cell>
          <cell r="P337">
            <v>1.3</v>
          </cell>
          <cell r="Q337" t="str">
            <v>BIFÁSICA</v>
          </cell>
          <cell r="R337" t="str">
            <v>RESIDENCIAL</v>
          </cell>
          <cell r="S337" t="str">
            <v>RESIDENCIAL</v>
          </cell>
        </row>
        <row r="338">
          <cell r="B338" t="str">
            <v>A017877153</v>
          </cell>
          <cell r="C338">
            <v>42601</v>
          </cell>
          <cell r="D338">
            <v>2016</v>
          </cell>
          <cell r="E338">
            <v>8</v>
          </cell>
          <cell r="F338" t="str">
            <v>MARIA BEATRIZ MASSI LEAO</v>
          </cell>
          <cell r="G338" t="str">
            <v>030.255.697-43</v>
          </cell>
          <cell r="H338">
            <v>1567335</v>
          </cell>
          <cell r="I338" t="str">
            <v>F BARCELOS N 152 CS 1</v>
          </cell>
          <cell r="J338" t="str">
            <v>25715-021</v>
          </cell>
          <cell r="K338" t="str">
            <v>PETROPOLIS</v>
          </cell>
          <cell r="L338" t="str">
            <v>SERRANA</v>
          </cell>
          <cell r="M338" t="str">
            <v>(24) 4104-0276</v>
          </cell>
          <cell r="N338" t="str">
            <v>gustavomassi@hotmail.com</v>
          </cell>
          <cell r="O338" t="str">
            <v>SOLAR</v>
          </cell>
          <cell r="P338">
            <v>1.3</v>
          </cell>
          <cell r="Q338" t="str">
            <v>MONOFÁSICA</v>
          </cell>
          <cell r="R338" t="str">
            <v>RESIDENCIAL</v>
          </cell>
          <cell r="S338" t="str">
            <v>RESIDENCIAL</v>
          </cell>
        </row>
        <row r="339">
          <cell r="B339" t="str">
            <v>A017877227</v>
          </cell>
          <cell r="C339">
            <v>42601</v>
          </cell>
          <cell r="D339">
            <v>2016</v>
          </cell>
          <cell r="E339">
            <v>8</v>
          </cell>
          <cell r="F339" t="str">
            <v>JOSELIA VALERIO DA SILVA</v>
          </cell>
          <cell r="G339" t="str">
            <v>041.194.517-39</v>
          </cell>
          <cell r="H339">
            <v>628114</v>
          </cell>
          <cell r="I339" t="str">
            <v>RUA ALBERTO BRANER 22 Q 2 SM</v>
          </cell>
          <cell r="J339" t="str">
            <v>24800-000</v>
          </cell>
          <cell r="K339" t="str">
            <v>ITABORAÍ</v>
          </cell>
          <cell r="L339" t="str">
            <v>SÃO GONÇALO</v>
          </cell>
          <cell r="M339" t="str">
            <v>(21) 2645-3539</v>
          </cell>
          <cell r="N339">
            <v>0</v>
          </cell>
          <cell r="O339" t="str">
            <v>SOLAR</v>
          </cell>
          <cell r="P339">
            <v>1.3</v>
          </cell>
          <cell r="Q339" t="str">
            <v>MONOFÁSICA</v>
          </cell>
          <cell r="R339" t="str">
            <v>RESIDENCIAL</v>
          </cell>
          <cell r="S339" t="str">
            <v>RESIDENCIAL</v>
          </cell>
        </row>
        <row r="340">
          <cell r="B340" t="str">
            <v>A017877274</v>
          </cell>
          <cell r="C340">
            <v>42601</v>
          </cell>
          <cell r="D340">
            <v>2016</v>
          </cell>
          <cell r="E340">
            <v>8</v>
          </cell>
          <cell r="F340" t="str">
            <v xml:space="preserve">SUZETE NUNES DA MOTA </v>
          </cell>
          <cell r="G340" t="str">
            <v>014.268.277-25</v>
          </cell>
          <cell r="H340">
            <v>2384759</v>
          </cell>
          <cell r="I340" t="str">
            <v>RUA 150 QD 554 LT 08</v>
          </cell>
          <cell r="J340" t="str">
            <v>24900-000</v>
          </cell>
          <cell r="K340" t="str">
            <v>MARICÁ</v>
          </cell>
          <cell r="L340" t="str">
            <v>CENTRO</v>
          </cell>
          <cell r="M340" t="str">
            <v>(21) 99694-2523</v>
          </cell>
          <cell r="N340" t="str">
            <v>zemaria.mota@yahoo.com.br</v>
          </cell>
          <cell r="O340" t="str">
            <v>SOLAR</v>
          </cell>
          <cell r="P340">
            <v>1.3</v>
          </cell>
          <cell r="Q340" t="str">
            <v>TRIFASICA</v>
          </cell>
          <cell r="R340" t="str">
            <v>RESIDENCIAL</v>
          </cell>
          <cell r="S340" t="str">
            <v>RESIDENCIAL</v>
          </cell>
        </row>
        <row r="341">
          <cell r="B341" t="str">
            <v>A017897269</v>
          </cell>
          <cell r="C341">
            <v>42605</v>
          </cell>
          <cell r="D341">
            <v>2016</v>
          </cell>
          <cell r="E341">
            <v>8</v>
          </cell>
          <cell r="F341" t="str">
            <v>MAURICIO LOFIEGO FAJARD</v>
          </cell>
          <cell r="G341" t="str">
            <v>778.851.987-15</v>
          </cell>
          <cell r="H341">
            <v>2317684</v>
          </cell>
          <cell r="I341" t="str">
            <v>RUA MARIO SARDINHA N 47</v>
          </cell>
          <cell r="J341" t="str">
            <v>24360-007</v>
          </cell>
          <cell r="K341" t="str">
            <v>NITERÓI</v>
          </cell>
          <cell r="L341" t="str">
            <v>CENTRO</v>
          </cell>
          <cell r="M341" t="str">
            <v>(21) 2611-2167</v>
          </cell>
          <cell r="N341" t="str">
            <v>lofiego@gmail.com</v>
          </cell>
          <cell r="O341" t="str">
            <v>SOLAR</v>
          </cell>
          <cell r="P341">
            <v>15</v>
          </cell>
          <cell r="Q341" t="str">
            <v>TRIFASICA</v>
          </cell>
          <cell r="R341" t="str">
            <v>RESIDENCIAL</v>
          </cell>
          <cell r="S341" t="str">
            <v>RESIDENCIAL</v>
          </cell>
        </row>
        <row r="342">
          <cell r="B342" t="str">
            <v>A017901406</v>
          </cell>
          <cell r="C342">
            <v>42605</v>
          </cell>
          <cell r="D342">
            <v>2016</v>
          </cell>
          <cell r="E342">
            <v>8</v>
          </cell>
          <cell r="F342" t="str">
            <v>AGNALDO APARECIDO DOS SANTOS</v>
          </cell>
          <cell r="G342" t="str">
            <v>133.342.148-69</v>
          </cell>
          <cell r="H342">
            <v>6415097</v>
          </cell>
          <cell r="I342" t="str">
            <v xml:space="preserve">RUA PROJETADA N 11 LT 18 QD N </v>
          </cell>
          <cell r="J342" t="str">
            <v>23860-000</v>
          </cell>
          <cell r="K342" t="str">
            <v>MANGARATIBA</v>
          </cell>
          <cell r="L342" t="str">
            <v>SUL</v>
          </cell>
          <cell r="M342" t="str">
            <v>(21) 97706-7586</v>
          </cell>
          <cell r="N342">
            <v>0</v>
          </cell>
          <cell r="O342" t="str">
            <v>SOLAR</v>
          </cell>
          <cell r="P342">
            <v>6</v>
          </cell>
          <cell r="Q342" t="str">
            <v>TRIFASICA</v>
          </cell>
          <cell r="R342" t="str">
            <v>RESIDENCIAL</v>
          </cell>
          <cell r="S342" t="str">
            <v>RESIDENCIAL</v>
          </cell>
        </row>
        <row r="343">
          <cell r="B343" t="str">
            <v>A017908028</v>
          </cell>
          <cell r="C343">
            <v>42606</v>
          </cell>
          <cell r="D343">
            <v>2016</v>
          </cell>
          <cell r="E343">
            <v>8</v>
          </cell>
          <cell r="F343" t="str">
            <v>CARLOS AUGUSTO GASPAR</v>
          </cell>
          <cell r="G343" t="str">
            <v>014.776.637-03</v>
          </cell>
          <cell r="H343">
            <v>5637977</v>
          </cell>
          <cell r="I343" t="str">
            <v>RUA MADRE VITORIA N 32 LT 01 QD 298</v>
          </cell>
          <cell r="J343" t="str">
            <v>24358-406</v>
          </cell>
          <cell r="K343" t="str">
            <v>NITERÓI</v>
          </cell>
          <cell r="L343" t="str">
            <v>CENTRO</v>
          </cell>
          <cell r="M343" t="str">
            <v>(21) 99802-8230</v>
          </cell>
          <cell r="N343">
            <v>0</v>
          </cell>
          <cell r="O343" t="str">
            <v>SOLAR</v>
          </cell>
          <cell r="P343">
            <v>0</v>
          </cell>
          <cell r="Q343" t="str">
            <v>TRIFASICA</v>
          </cell>
          <cell r="R343" t="str">
            <v>RESIDENCIAL</v>
          </cell>
          <cell r="S343" t="str">
            <v>RESIDENCIAL</v>
          </cell>
        </row>
        <row r="344">
          <cell r="B344" t="str">
            <v>A017930537</v>
          </cell>
          <cell r="C344">
            <v>42608</v>
          </cell>
          <cell r="D344">
            <v>2016</v>
          </cell>
          <cell r="E344">
            <v>8</v>
          </cell>
          <cell r="F344" t="str">
            <v>SOLEMYR MARIA IENDRICK SOUTO</v>
          </cell>
          <cell r="G344" t="str">
            <v>921.837.867-87</v>
          </cell>
          <cell r="H344">
            <v>3212956</v>
          </cell>
          <cell r="I344" t="str">
            <v>RUA OTAVIO CARNEIRO N 7 QD C</v>
          </cell>
          <cell r="J344" t="str">
            <v>28970-000</v>
          </cell>
          <cell r="K344" t="str">
            <v>ARARUAMA</v>
          </cell>
          <cell r="L344" t="str">
            <v>LAGOS</v>
          </cell>
          <cell r="M344" t="str">
            <v>(22) 99233-6106</v>
          </cell>
          <cell r="N344">
            <v>0</v>
          </cell>
          <cell r="O344" t="str">
            <v>SOLAR</v>
          </cell>
          <cell r="P344">
            <v>0</v>
          </cell>
          <cell r="Q344" t="str">
            <v>TRIFASICA</v>
          </cell>
          <cell r="R344" t="str">
            <v>RESIDENCIAL</v>
          </cell>
          <cell r="S344" t="str">
            <v>RESIDENCIAL</v>
          </cell>
        </row>
        <row r="345">
          <cell r="B345" t="str">
            <v>A017930589</v>
          </cell>
          <cell r="C345">
            <v>42608</v>
          </cell>
          <cell r="D345">
            <v>2016</v>
          </cell>
          <cell r="E345">
            <v>8</v>
          </cell>
          <cell r="F345" t="str">
            <v>CENTRO EMPRESARIAL ENGRACIA DA S</v>
          </cell>
          <cell r="G345" t="str">
            <v>15.090.164/0001-24</v>
          </cell>
          <cell r="H345">
            <v>5685512</v>
          </cell>
          <cell r="I345" t="str">
            <v>RUA PAUL HARRIS N 69</v>
          </cell>
          <cell r="J345" t="str">
            <v>28970-000</v>
          </cell>
          <cell r="K345" t="str">
            <v>ARARUAMA</v>
          </cell>
          <cell r="L345" t="str">
            <v>LAGOS</v>
          </cell>
          <cell r="M345" t="str">
            <v>(22) 2665-0191</v>
          </cell>
          <cell r="N345">
            <v>0</v>
          </cell>
          <cell r="O345" t="str">
            <v>SOLAR</v>
          </cell>
          <cell r="P345">
            <v>13.52</v>
          </cell>
          <cell r="Q345" t="str">
            <v>TRIFASICA</v>
          </cell>
          <cell r="R345" t="str">
            <v>COMERCIAL</v>
          </cell>
          <cell r="S345" t="str">
            <v>COMERCIAL</v>
          </cell>
        </row>
        <row r="346">
          <cell r="B346" t="str">
            <v>A017944788</v>
          </cell>
          <cell r="C346">
            <v>42611</v>
          </cell>
          <cell r="D346">
            <v>2016</v>
          </cell>
          <cell r="E346">
            <v>8</v>
          </cell>
          <cell r="F346" t="str">
            <v>RODRIGO DIAS RODRIGUES</v>
          </cell>
          <cell r="G346" t="str">
            <v>088.862.337-28</v>
          </cell>
          <cell r="H346">
            <v>3984444</v>
          </cell>
          <cell r="I346" t="str">
            <v>RUA ANA BLOCO E SEGUNDO COND</v>
          </cell>
          <cell r="J346" t="str">
            <v>28400-000</v>
          </cell>
          <cell r="K346" t="str">
            <v>SÃO FIDÉLIS</v>
          </cell>
          <cell r="L346" t="str">
            <v>MACAE</v>
          </cell>
          <cell r="M346" t="str">
            <v>(22) 2758-1441</v>
          </cell>
          <cell r="N346">
            <v>0</v>
          </cell>
          <cell r="O346" t="str">
            <v>SOLAR</v>
          </cell>
          <cell r="P346">
            <v>0</v>
          </cell>
          <cell r="Q346" t="str">
            <v>TRIFASICA</v>
          </cell>
          <cell r="R346" t="str">
            <v>RESIDENCIAL</v>
          </cell>
          <cell r="S346" t="str">
            <v>RESIDENCIAL</v>
          </cell>
        </row>
        <row r="347">
          <cell r="B347" t="str">
            <v>A017953633</v>
          </cell>
          <cell r="C347">
            <v>42612</v>
          </cell>
          <cell r="D347">
            <v>2016</v>
          </cell>
          <cell r="E347">
            <v>8</v>
          </cell>
          <cell r="F347" t="str">
            <v>MARIO SERGIO DE SOUZA FIGUEIRA</v>
          </cell>
          <cell r="G347" t="str">
            <v>790.923.577-15</v>
          </cell>
          <cell r="H347">
            <v>4979275</v>
          </cell>
          <cell r="I347" t="str">
            <v>RUA NOVA FRIBURGO N 70 CS 02</v>
          </cell>
          <cell r="J347" t="str">
            <v>28890-000</v>
          </cell>
          <cell r="K347" t="str">
            <v>RIO DAS OSTRAS</v>
          </cell>
          <cell r="L347" t="str">
            <v>MACAE</v>
          </cell>
          <cell r="M347" t="str">
            <v>(22) 99268-3501</v>
          </cell>
          <cell r="N347" t="str">
            <v>mariosergiofigueira@gmail.com</v>
          </cell>
          <cell r="O347" t="str">
            <v>SOLAR</v>
          </cell>
          <cell r="P347">
            <v>1.59</v>
          </cell>
          <cell r="Q347" t="str">
            <v>TRIFASICA</v>
          </cell>
          <cell r="R347" t="str">
            <v>RESIDENCIAL</v>
          </cell>
          <cell r="S347" t="str">
            <v>RESIDENCIAL</v>
          </cell>
        </row>
        <row r="348">
          <cell r="B348" t="str">
            <v>A017954535</v>
          </cell>
          <cell r="C348">
            <v>42612</v>
          </cell>
          <cell r="D348">
            <v>2016</v>
          </cell>
          <cell r="E348">
            <v>8</v>
          </cell>
          <cell r="F348" t="str">
            <v>ERIKA SCHUELER DOMINGUES GOMES</v>
          </cell>
          <cell r="G348" t="str">
            <v>025.691.337-44</v>
          </cell>
          <cell r="H348">
            <v>6471156</v>
          </cell>
          <cell r="I348" t="str">
            <v>ROD MARIO COVAS SN KM 500 CX 4</v>
          </cell>
          <cell r="J348" t="str">
            <v>23952-000</v>
          </cell>
          <cell r="K348" t="str">
            <v>ANGRA DOS REIS</v>
          </cell>
          <cell r="L348" t="str">
            <v>SUL</v>
          </cell>
          <cell r="M348" t="str">
            <v>(24) 99996-6884</v>
          </cell>
          <cell r="N348" t="str">
            <v>erikadomingues@solaresangra.com.br</v>
          </cell>
          <cell r="O348" t="str">
            <v>SOLAR</v>
          </cell>
          <cell r="P348">
            <v>1.56</v>
          </cell>
          <cell r="Q348" t="str">
            <v>BIFÁSICA</v>
          </cell>
          <cell r="R348" t="str">
            <v>RESIDENCIAL</v>
          </cell>
          <cell r="S348" t="str">
            <v>RESIDENCIAL</v>
          </cell>
        </row>
        <row r="349">
          <cell r="B349" t="str">
            <v>A017988484</v>
          </cell>
          <cell r="C349">
            <v>42618</v>
          </cell>
          <cell r="D349">
            <v>2016</v>
          </cell>
          <cell r="E349">
            <v>9</v>
          </cell>
          <cell r="F349" t="str">
            <v>TERCIO FERNANDES JUNIOR</v>
          </cell>
          <cell r="G349" t="str">
            <v>453.577.497-87</v>
          </cell>
          <cell r="H349">
            <v>438071</v>
          </cell>
          <cell r="I349" t="str">
            <v xml:space="preserve">RUA JOAQUIM WERNECK N 4 </v>
          </cell>
          <cell r="J349" t="str">
            <v>28380-000</v>
          </cell>
          <cell r="K349" t="str">
            <v>NATIVIDADE</v>
          </cell>
          <cell r="L349" t="str">
            <v>CAMPOS</v>
          </cell>
          <cell r="M349" t="str">
            <v>(22) 3841-3313</v>
          </cell>
          <cell r="N349" t="str">
            <v>juniortfj@yahoo.com.br</v>
          </cell>
          <cell r="O349" t="str">
            <v>SOLAR</v>
          </cell>
          <cell r="P349">
            <v>4.08</v>
          </cell>
          <cell r="Q349" t="str">
            <v>TRIFASICA</v>
          </cell>
          <cell r="R349" t="str">
            <v>RESIDENCIAL</v>
          </cell>
          <cell r="S349" t="str">
            <v>RESIDENCIAL</v>
          </cell>
        </row>
        <row r="350">
          <cell r="B350" t="str">
            <v>A017992542</v>
          </cell>
          <cell r="C350">
            <v>42618</v>
          </cell>
          <cell r="D350">
            <v>2016</v>
          </cell>
          <cell r="E350">
            <v>9</v>
          </cell>
          <cell r="F350" t="str">
            <v>DAYSE DE ARAUJO L DE SOUZA</v>
          </cell>
          <cell r="G350" t="str">
            <v>516.772.377-91</v>
          </cell>
          <cell r="H350">
            <v>861165</v>
          </cell>
          <cell r="I350" t="str">
            <v>RUA COSTA RICA N 45</v>
          </cell>
          <cell r="J350" t="str">
            <v>24465-050</v>
          </cell>
          <cell r="K350" t="str">
            <v>SÃO GONÇALO</v>
          </cell>
          <cell r="L350" t="str">
            <v>SÃO GONÇALO</v>
          </cell>
          <cell r="M350" t="str">
            <v>(21) 3856-8002</v>
          </cell>
          <cell r="N350" t="str">
            <v>davicsouza@gmail.com</v>
          </cell>
          <cell r="O350" t="str">
            <v>SOLAR</v>
          </cell>
          <cell r="P350">
            <v>2.2999999999999998</v>
          </cell>
          <cell r="Q350" t="str">
            <v>BIFÁSICA</v>
          </cell>
          <cell r="R350" t="str">
            <v>RESIDENCIAL</v>
          </cell>
          <cell r="S350" t="str">
            <v>RESIDENCIAL</v>
          </cell>
        </row>
        <row r="351">
          <cell r="B351" t="str">
            <v>A018001314</v>
          </cell>
          <cell r="C351">
            <v>42619</v>
          </cell>
          <cell r="D351">
            <v>2016</v>
          </cell>
          <cell r="E351">
            <v>9</v>
          </cell>
          <cell r="F351" t="str">
            <v>GABRIELA BASTOS MENEZES PERRONI</v>
          </cell>
          <cell r="G351" t="str">
            <v>012.640.857-29</v>
          </cell>
          <cell r="H351">
            <v>3974943</v>
          </cell>
          <cell r="I351" t="str">
            <v>RUA C CS LT 2B QD 74 A</v>
          </cell>
          <cell r="J351" t="str">
            <v>24358-000</v>
          </cell>
          <cell r="K351" t="str">
            <v>NITERÓI</v>
          </cell>
          <cell r="L351" t="str">
            <v>CENTRO</v>
          </cell>
          <cell r="M351" t="str">
            <v>(21) 2619-4077</v>
          </cell>
          <cell r="N351" t="str">
            <v>gabyperroni@gmail.com</v>
          </cell>
          <cell r="O351" t="str">
            <v>SOLAR</v>
          </cell>
          <cell r="P351">
            <v>4.7699999999999996</v>
          </cell>
          <cell r="Q351" t="str">
            <v>TRIFASICA</v>
          </cell>
          <cell r="R351" t="str">
            <v>RESIDENCIAL</v>
          </cell>
          <cell r="S351" t="str">
            <v>RESIDENCIAL</v>
          </cell>
        </row>
        <row r="352">
          <cell r="B352" t="str">
            <v>A018019024</v>
          </cell>
          <cell r="C352">
            <v>42621</v>
          </cell>
          <cell r="D352">
            <v>2016</v>
          </cell>
          <cell r="E352">
            <v>9</v>
          </cell>
          <cell r="F352" t="str">
            <v>FRANCISCO LUIS PEREIRA DA SILVA</v>
          </cell>
          <cell r="G352" t="str">
            <v>990.806.567-04</v>
          </cell>
          <cell r="H352">
            <v>3761682</v>
          </cell>
          <cell r="I352" t="str">
            <v>RUA TARCILA DO AMARAL CS 33</v>
          </cell>
          <cell r="J352" t="str">
            <v>28000-000</v>
          </cell>
          <cell r="K352" t="str">
            <v>CAMPOS</v>
          </cell>
          <cell r="L352" t="str">
            <v>CAMPOS</v>
          </cell>
          <cell r="M352" t="str">
            <v>(22) 2731-3583</v>
          </cell>
          <cell r="N352" t="str">
            <v>franciscoluis@uol.cm.br</v>
          </cell>
          <cell r="O352" t="str">
            <v>SOLAR</v>
          </cell>
          <cell r="P352">
            <v>5.2</v>
          </cell>
          <cell r="Q352" t="str">
            <v>TRIFASICA</v>
          </cell>
          <cell r="R352" t="str">
            <v>RESIDENCIAL</v>
          </cell>
          <cell r="S352" t="str">
            <v>RESIDENCIAL</v>
          </cell>
        </row>
        <row r="353">
          <cell r="B353" t="str">
            <v>A018072849</v>
          </cell>
          <cell r="C353">
            <v>42627</v>
          </cell>
          <cell r="D353">
            <v>2016</v>
          </cell>
          <cell r="E353">
            <v>9</v>
          </cell>
          <cell r="F353" t="str">
            <v>SAULE LUCIANO BERNARDI</v>
          </cell>
          <cell r="G353" t="str">
            <v>923.793.979-53</v>
          </cell>
          <cell r="H353">
            <v>4901143</v>
          </cell>
          <cell r="I353" t="str">
            <v>RUA MICHELANGELO CS QD G</v>
          </cell>
          <cell r="J353" t="str">
            <v>28000-000</v>
          </cell>
          <cell r="K353" t="str">
            <v>CAMPOS</v>
          </cell>
          <cell r="L353" t="str">
            <v>CAMPOS</v>
          </cell>
          <cell r="M353" t="str">
            <v>(22) 99903-7645</v>
          </cell>
          <cell r="N353" t="str">
            <v>slbernardi@hotmail.com</v>
          </cell>
          <cell r="O353" t="str">
            <v>SOLAR</v>
          </cell>
          <cell r="P353">
            <v>11.44</v>
          </cell>
          <cell r="Q353" t="str">
            <v>TRIFASICA</v>
          </cell>
          <cell r="R353" t="str">
            <v>RESIDENCIAL</v>
          </cell>
          <cell r="S353" t="str">
            <v>RESIDENCIAL</v>
          </cell>
        </row>
        <row r="354">
          <cell r="B354" t="str">
            <v>A018105943</v>
          </cell>
          <cell r="C354">
            <v>42632</v>
          </cell>
          <cell r="D354">
            <v>2016</v>
          </cell>
          <cell r="E354">
            <v>9</v>
          </cell>
          <cell r="F354" t="str">
            <v>TERESA CRISTINA MUSSEL</v>
          </cell>
          <cell r="G354" t="str">
            <v>285.656.907-25</v>
          </cell>
          <cell r="H354">
            <v>4191105</v>
          </cell>
          <cell r="I354" t="str">
            <v xml:space="preserve">RUA DAS CONCHAS Q F LT 15 </v>
          </cell>
          <cell r="J354" t="str">
            <v>28940-000</v>
          </cell>
          <cell r="K354" t="str">
            <v>SÃO PEDRO DA ALDEIA</v>
          </cell>
          <cell r="L354" t="str">
            <v>LAGOS</v>
          </cell>
          <cell r="M354" t="str">
            <v>(22) 2621-9172</v>
          </cell>
          <cell r="N354" t="str">
            <v>tcmussel@gmail.com</v>
          </cell>
          <cell r="O354" t="str">
            <v>SOLAR</v>
          </cell>
          <cell r="P354">
            <v>1.5</v>
          </cell>
          <cell r="Q354" t="str">
            <v>TRIFASICA</v>
          </cell>
          <cell r="R354" t="str">
            <v>RESIDENCIAL</v>
          </cell>
          <cell r="S354" t="str">
            <v>RESIDENCIAL</v>
          </cell>
        </row>
        <row r="355">
          <cell r="B355" t="str">
            <v>A018120099</v>
          </cell>
          <cell r="C355">
            <v>42633</v>
          </cell>
          <cell r="D355">
            <v>2016</v>
          </cell>
          <cell r="E355">
            <v>9</v>
          </cell>
          <cell r="F355" t="str">
            <v>ALEXANDRE DA SILVA RAMOS</v>
          </cell>
          <cell r="G355" t="str">
            <v>042.868.637-00</v>
          </cell>
          <cell r="H355">
            <v>4963110</v>
          </cell>
          <cell r="I355" t="str">
            <v>EST SERRA DA CRUZ KM08</v>
          </cell>
          <cell r="J355" t="str">
            <v>27900-000</v>
          </cell>
          <cell r="K355" t="str">
            <v>MACAÉ</v>
          </cell>
          <cell r="L355" t="str">
            <v>MACAE</v>
          </cell>
          <cell r="M355" t="str">
            <v>(22) 98117-9933</v>
          </cell>
          <cell r="N355" t="str">
            <v>lfspacheco@hotmail.com</v>
          </cell>
          <cell r="O355" t="str">
            <v>SOLAR</v>
          </cell>
          <cell r="P355">
            <v>30.74</v>
          </cell>
          <cell r="Q355" t="str">
            <v>TRIFASICA</v>
          </cell>
          <cell r="R355" t="str">
            <v>RURAL</v>
          </cell>
          <cell r="S355" t="str">
            <v>RURAL</v>
          </cell>
        </row>
        <row r="356">
          <cell r="B356" t="str">
            <v>A018123204</v>
          </cell>
          <cell r="C356">
            <v>42633</v>
          </cell>
          <cell r="D356">
            <v>2016</v>
          </cell>
          <cell r="E356">
            <v>9</v>
          </cell>
          <cell r="F356" t="str">
            <v xml:space="preserve">MARCELO BAPTISTA RODRIGUES </v>
          </cell>
          <cell r="G356" t="str">
            <v>003.907.567-25</v>
          </cell>
          <cell r="H356">
            <v>2961155</v>
          </cell>
          <cell r="I356" t="str">
            <v>EST BAR MONTE BELO LT 05 QD 13</v>
          </cell>
          <cell r="J356" t="str">
            <v>28970-000</v>
          </cell>
          <cell r="K356" t="str">
            <v>ARARUAMA</v>
          </cell>
          <cell r="L356" t="str">
            <v>LAGOS</v>
          </cell>
          <cell r="M356" t="str">
            <v>(21) 3357-0811</v>
          </cell>
          <cell r="N356" t="str">
            <v>marcelobaptista01@gmail.com</v>
          </cell>
          <cell r="O356" t="str">
            <v>SOLAR</v>
          </cell>
          <cell r="P356">
            <v>2.12</v>
          </cell>
          <cell r="Q356" t="str">
            <v>TRIFASICA</v>
          </cell>
          <cell r="R356" t="str">
            <v>RESIDENCIAL</v>
          </cell>
          <cell r="S356" t="str">
            <v>RESIDENCIAL</v>
          </cell>
        </row>
        <row r="357">
          <cell r="B357" t="str">
            <v>A018127910</v>
          </cell>
          <cell r="C357">
            <v>42634</v>
          </cell>
          <cell r="D357">
            <v>2016</v>
          </cell>
          <cell r="E357">
            <v>9</v>
          </cell>
          <cell r="F357" t="str">
            <v>ROMULO AUGUSTO MANTOVANI</v>
          </cell>
          <cell r="G357" t="str">
            <v>132.942.587-12</v>
          </cell>
          <cell r="H357">
            <v>6310773</v>
          </cell>
          <cell r="I357" t="str">
            <v>AV SENHORA DA GLORIA N 2825 LJ 03</v>
          </cell>
          <cell r="J357" t="str">
            <v>27920-360</v>
          </cell>
          <cell r="K357" t="str">
            <v>MACAÉ</v>
          </cell>
          <cell r="L357" t="str">
            <v>MACAE</v>
          </cell>
          <cell r="M357" t="str">
            <v>(22) 99977-9197</v>
          </cell>
          <cell r="N357" t="str">
            <v>r_margotto@hotmail.com</v>
          </cell>
          <cell r="O357" t="str">
            <v>SOLAR</v>
          </cell>
          <cell r="P357">
            <v>1.56</v>
          </cell>
          <cell r="Q357" t="str">
            <v>BIFÁSICA</v>
          </cell>
          <cell r="R357" t="str">
            <v>RESIDENCIAL</v>
          </cell>
          <cell r="S357" t="str">
            <v>RESIDENCIAL</v>
          </cell>
        </row>
        <row r="358">
          <cell r="B358" t="str">
            <v>A018128611</v>
          </cell>
          <cell r="C358">
            <v>42634</v>
          </cell>
          <cell r="D358">
            <v>2016</v>
          </cell>
          <cell r="E358">
            <v>9</v>
          </cell>
          <cell r="F358" t="str">
            <v>RAFAEL SILVA CORTES</v>
          </cell>
          <cell r="G358" t="str">
            <v>213.900.107-91</v>
          </cell>
          <cell r="H358">
            <v>837283</v>
          </cell>
          <cell r="I358" t="str">
            <v>RUA BARONEZA L DOURADA N 262</v>
          </cell>
          <cell r="J358" t="str">
            <v>28000-000</v>
          </cell>
          <cell r="K358" t="str">
            <v>CAMPOS</v>
          </cell>
          <cell r="L358" t="str">
            <v>CAMPOS</v>
          </cell>
          <cell r="M358" t="str">
            <v>(22) 2723-7274</v>
          </cell>
          <cell r="N358" t="str">
            <v>rafaelcrpm|@gmail.com</v>
          </cell>
          <cell r="O358" t="str">
            <v>SOLAR</v>
          </cell>
          <cell r="P358">
            <v>0</v>
          </cell>
          <cell r="Q358" t="str">
            <v>TRIFASICA</v>
          </cell>
          <cell r="R358" t="str">
            <v>RESIDENCIAL</v>
          </cell>
          <cell r="S358" t="str">
            <v>RESIDENCIAL</v>
          </cell>
        </row>
        <row r="359">
          <cell r="B359" t="str">
            <v>A018148702</v>
          </cell>
          <cell r="C359">
            <v>42635</v>
          </cell>
          <cell r="D359">
            <v>2016</v>
          </cell>
          <cell r="E359">
            <v>9</v>
          </cell>
          <cell r="F359" t="str">
            <v>RAPHAEL TORNO DE AZEREDO LOPES</v>
          </cell>
          <cell r="G359" t="str">
            <v>082.638.217-70</v>
          </cell>
          <cell r="H359">
            <v>5805973</v>
          </cell>
          <cell r="I359" t="str">
            <v>RUA PIERRE RENOIR N 74 CS</v>
          </cell>
          <cell r="J359" t="str">
            <v>28051-320</v>
          </cell>
          <cell r="K359" t="str">
            <v>CAMPOS</v>
          </cell>
          <cell r="L359" t="str">
            <v>CAMPOS</v>
          </cell>
          <cell r="M359" t="str">
            <v>(22) 98127-9000</v>
          </cell>
          <cell r="N359" t="str">
            <v>raphaeltorno@hotmail.com</v>
          </cell>
          <cell r="O359" t="str">
            <v>SOLAR</v>
          </cell>
          <cell r="P359">
            <v>4.96</v>
          </cell>
          <cell r="Q359" t="str">
            <v>TRIFASICA</v>
          </cell>
          <cell r="R359" t="str">
            <v>RESIDENCIAL</v>
          </cell>
          <cell r="S359" t="str">
            <v>RESIDENCIAL</v>
          </cell>
        </row>
        <row r="360">
          <cell r="B360" t="str">
            <v>A018155572</v>
          </cell>
          <cell r="C360">
            <v>42636</v>
          </cell>
          <cell r="D360">
            <v>2016</v>
          </cell>
          <cell r="E360">
            <v>9</v>
          </cell>
          <cell r="F360" t="str">
            <v>R SERAFIN RESTAURANTE ME</v>
          </cell>
          <cell r="G360" t="str">
            <v>17.578.149/0001-55</v>
          </cell>
          <cell r="H360">
            <v>5974783</v>
          </cell>
          <cell r="I360" t="str">
            <v>ROD AMARAL PEIXOTO LJ 95625 LJ 4</v>
          </cell>
          <cell r="J360" t="str">
            <v>28970-000</v>
          </cell>
          <cell r="K360" t="str">
            <v>ARARUAMA</v>
          </cell>
          <cell r="L360" t="str">
            <v>LAGOS</v>
          </cell>
          <cell r="M360" t="str">
            <v>(22) 2667-0660</v>
          </cell>
          <cell r="N360" t="str">
            <v>motajoelson@yahoo.com.br</v>
          </cell>
          <cell r="O360" t="str">
            <v>SOLAR</v>
          </cell>
          <cell r="P360">
            <v>15</v>
          </cell>
          <cell r="Q360" t="str">
            <v>BIFÁSICA</v>
          </cell>
          <cell r="R360" t="str">
            <v>COMERCIAL</v>
          </cell>
          <cell r="S360" t="str">
            <v>COMERCIAL</v>
          </cell>
        </row>
        <row r="361">
          <cell r="B361" t="str">
            <v>A018184294</v>
          </cell>
          <cell r="C361">
            <v>42640</v>
          </cell>
          <cell r="D361">
            <v>2016</v>
          </cell>
          <cell r="E361">
            <v>9</v>
          </cell>
          <cell r="F361" t="str">
            <v>CONSTRUTORA JOAMA LTDA</v>
          </cell>
          <cell r="G361" t="str">
            <v>84.888.817/0002-19</v>
          </cell>
          <cell r="H361">
            <v>1538330</v>
          </cell>
          <cell r="I361" t="str">
            <v>RUA MIGUEL DE FRIAS 77 SL 1101</v>
          </cell>
          <cell r="J361" t="str">
            <v>24220-008</v>
          </cell>
          <cell r="K361" t="str">
            <v>NITERÓI</v>
          </cell>
          <cell r="L361" t="str">
            <v>CENTRO</v>
          </cell>
          <cell r="M361" t="str">
            <v>(21) 2621-1574</v>
          </cell>
          <cell r="N361">
            <v>0</v>
          </cell>
          <cell r="O361" t="str">
            <v>SOLAR</v>
          </cell>
          <cell r="P361">
            <v>0</v>
          </cell>
          <cell r="Q361" t="str">
            <v>TRIFASICA</v>
          </cell>
          <cell r="R361" t="str">
            <v>COMERCIAL</v>
          </cell>
          <cell r="S361" t="str">
            <v>COMERCIAL</v>
          </cell>
        </row>
        <row r="362">
          <cell r="B362" t="str">
            <v>A018190823</v>
          </cell>
          <cell r="C362">
            <v>42641</v>
          </cell>
          <cell r="D362">
            <v>2016</v>
          </cell>
          <cell r="E362">
            <v>9</v>
          </cell>
          <cell r="F362" t="str">
            <v>SOLEMYR MARIA IENDRICK SOUTO</v>
          </cell>
          <cell r="G362" t="str">
            <v>921.837.867-87</v>
          </cell>
          <cell r="H362">
            <v>3212956</v>
          </cell>
          <cell r="I362" t="str">
            <v>RUA OTAVIO CARNEIRO N 7 QD C</v>
          </cell>
          <cell r="J362" t="str">
            <v>28970-000</v>
          </cell>
          <cell r="K362" t="str">
            <v>ARARUAMA</v>
          </cell>
          <cell r="L362" t="str">
            <v>LAGOS</v>
          </cell>
          <cell r="M362" t="str">
            <v>(22) 99233-6106</v>
          </cell>
          <cell r="N362">
            <v>0</v>
          </cell>
          <cell r="O362" t="str">
            <v>SOLAR</v>
          </cell>
          <cell r="P362">
            <v>2.34</v>
          </cell>
          <cell r="Q362" t="str">
            <v>TRIFASICA</v>
          </cell>
          <cell r="R362" t="str">
            <v>RESIDENCIAL</v>
          </cell>
          <cell r="S362" t="str">
            <v>RESIDENCIAL</v>
          </cell>
        </row>
        <row r="363">
          <cell r="B363" t="str">
            <v>A018193728</v>
          </cell>
          <cell r="C363">
            <v>42641</v>
          </cell>
          <cell r="D363">
            <v>2016</v>
          </cell>
          <cell r="E363">
            <v>9</v>
          </cell>
          <cell r="F363" t="str">
            <v>LUTERCIO DE FARIA</v>
          </cell>
          <cell r="G363" t="str">
            <v>082.074.027-68</v>
          </cell>
          <cell r="H363">
            <v>2631492</v>
          </cell>
          <cell r="I363" t="str">
            <v xml:space="preserve">RUA LUIZ E M BARROS N 252 CS </v>
          </cell>
          <cell r="J363" t="str">
            <v>28300-000</v>
          </cell>
          <cell r="K363" t="str">
            <v>ITAPERUNA</v>
          </cell>
          <cell r="L363" t="str">
            <v>CAMPOS</v>
          </cell>
          <cell r="M363" t="str">
            <v>(22) 3822-1077</v>
          </cell>
          <cell r="N363" t="str">
            <v>conveniencias@gmail.com</v>
          </cell>
          <cell r="O363" t="str">
            <v>SOLAR</v>
          </cell>
          <cell r="P363">
            <v>3.18</v>
          </cell>
          <cell r="Q363" t="str">
            <v>TRIFASICA</v>
          </cell>
          <cell r="R363" t="str">
            <v>RESIDENCIAL</v>
          </cell>
          <cell r="S363" t="str">
            <v>RESIDENCIAL</v>
          </cell>
        </row>
        <row r="364">
          <cell r="B364" t="str">
            <v>A018199344</v>
          </cell>
          <cell r="C364">
            <v>42642</v>
          </cell>
          <cell r="D364">
            <v>2016</v>
          </cell>
          <cell r="E364">
            <v>9</v>
          </cell>
          <cell r="F364" t="str">
            <v xml:space="preserve">CARLOS HENRIQUE DA CUNHA VIANA </v>
          </cell>
          <cell r="G364" t="str">
            <v>008.426.197-80</v>
          </cell>
          <cell r="H364">
            <v>6296403</v>
          </cell>
          <cell r="I364" t="str">
            <v>AV E LT 7 QD 66 E</v>
          </cell>
          <cell r="J364" t="str">
            <v>28890-000</v>
          </cell>
          <cell r="K364" t="str">
            <v>RIO DAS OSTRAS</v>
          </cell>
          <cell r="L364" t="str">
            <v>MACAE</v>
          </cell>
          <cell r="M364" t="str">
            <v>(21) 2569-0162</v>
          </cell>
          <cell r="N364" t="str">
            <v>contato@vagalumeenergiasolar.com.br</v>
          </cell>
          <cell r="O364" t="str">
            <v>SOLAR</v>
          </cell>
          <cell r="P364">
            <v>1.5</v>
          </cell>
          <cell r="Q364" t="str">
            <v>BIFÁSICA</v>
          </cell>
          <cell r="R364" t="str">
            <v>RESIDENCIAL</v>
          </cell>
          <cell r="S364" t="str">
            <v>RESIDENCIAL</v>
          </cell>
        </row>
        <row r="365">
          <cell r="B365" t="str">
            <v>A018206009</v>
          </cell>
          <cell r="C365">
            <v>42643</v>
          </cell>
          <cell r="D365">
            <v>2016</v>
          </cell>
          <cell r="E365">
            <v>9</v>
          </cell>
          <cell r="F365" t="str">
            <v>MARCIA MARIA DE ALMEIDA CASTRO</v>
          </cell>
          <cell r="G365" t="str">
            <v>642.114.607-49</v>
          </cell>
          <cell r="H365">
            <v>5658489</v>
          </cell>
          <cell r="I365" t="str">
            <v xml:space="preserve">RUA 50 LT 05 QD 123 </v>
          </cell>
          <cell r="J365" t="str">
            <v>24358-637</v>
          </cell>
          <cell r="K365" t="str">
            <v>NITERÓI</v>
          </cell>
          <cell r="L365" t="str">
            <v>CENTRO</v>
          </cell>
          <cell r="M365" t="str">
            <v>(21) 2619-1555</v>
          </cell>
          <cell r="N365">
            <v>0</v>
          </cell>
          <cell r="O365" t="str">
            <v>SOLAR</v>
          </cell>
          <cell r="P365">
            <v>6.76</v>
          </cell>
          <cell r="Q365" t="str">
            <v>TRIFASICA</v>
          </cell>
          <cell r="R365" t="str">
            <v>RESIDENCIAL</v>
          </cell>
          <cell r="S365" t="str">
            <v>RESIDENCIAL</v>
          </cell>
        </row>
        <row r="366">
          <cell r="B366" t="str">
            <v>A018206210</v>
          </cell>
          <cell r="C366">
            <v>42643</v>
          </cell>
          <cell r="D366">
            <v>2016</v>
          </cell>
          <cell r="E366">
            <v>9</v>
          </cell>
          <cell r="F366" t="str">
            <v>SAVIO BOECHAT PRIMO DE SIQUEIRA</v>
          </cell>
          <cell r="G366" t="str">
            <v>083.876.417-74</v>
          </cell>
          <cell r="H366">
            <v>6295362</v>
          </cell>
          <cell r="I366" t="str">
            <v>RUA SATIRO GARIBALD</v>
          </cell>
          <cell r="J366" t="str">
            <v>28300-000</v>
          </cell>
          <cell r="K366" t="str">
            <v>ITAPERUNA</v>
          </cell>
          <cell r="L366" t="str">
            <v>CAMPOS</v>
          </cell>
          <cell r="M366" t="str">
            <v>(22) 98807-5733</v>
          </cell>
          <cell r="N366">
            <v>0</v>
          </cell>
          <cell r="O366" t="str">
            <v>SOLAR</v>
          </cell>
          <cell r="P366">
            <v>5.0999999999999996</v>
          </cell>
          <cell r="Q366" t="str">
            <v>TRIFASICA</v>
          </cell>
          <cell r="R366" t="str">
            <v>COMERCIAL</v>
          </cell>
          <cell r="S366" t="str">
            <v>COMERCIAL</v>
          </cell>
        </row>
        <row r="367">
          <cell r="B367" t="str">
            <v>A018207208</v>
          </cell>
          <cell r="C367">
            <v>42643</v>
          </cell>
          <cell r="D367">
            <v>2016</v>
          </cell>
          <cell r="E367">
            <v>9</v>
          </cell>
          <cell r="F367" t="str">
            <v>ALESSANDRO DE LIMA GRANJA</v>
          </cell>
          <cell r="G367" t="str">
            <v>029.499.497-11</v>
          </cell>
          <cell r="H367">
            <v>5767429</v>
          </cell>
          <cell r="I367" t="str">
            <v>EST DO GURIRI LT 332 ALM</v>
          </cell>
          <cell r="J367" t="str">
            <v>28900-000</v>
          </cell>
          <cell r="K367" t="str">
            <v>CABO FRIO</v>
          </cell>
          <cell r="L367" t="str">
            <v>LAGOS</v>
          </cell>
          <cell r="M367" t="str">
            <v>(22) 98839-8295</v>
          </cell>
          <cell r="N367" t="str">
            <v>alessandrolimag@yahoo.com.br</v>
          </cell>
          <cell r="O367" t="str">
            <v>SOLAR</v>
          </cell>
          <cell r="P367">
            <v>2.6</v>
          </cell>
          <cell r="Q367" t="str">
            <v>BIFÁSICA</v>
          </cell>
          <cell r="R367" t="str">
            <v>RESIDENCIAL</v>
          </cell>
          <cell r="S367" t="str">
            <v>RESIDENCIAL</v>
          </cell>
        </row>
        <row r="368">
          <cell r="B368" t="str">
            <v>A018243045</v>
          </cell>
          <cell r="C368">
            <v>42648</v>
          </cell>
          <cell r="D368">
            <v>2016</v>
          </cell>
          <cell r="E368">
            <v>10</v>
          </cell>
          <cell r="F368" t="str">
            <v>MARCOS RICARDO VIEIRA RODRIGUES</v>
          </cell>
          <cell r="G368" t="str">
            <v>573.518.487-34</v>
          </cell>
          <cell r="H368">
            <v>5639106</v>
          </cell>
          <cell r="I368" t="str">
            <v>RUA JOSE RODRIGUES GOMES N 22</v>
          </cell>
          <cell r="J368" t="str">
            <v>24800-077</v>
          </cell>
          <cell r="K368" t="str">
            <v>ITABORAÍ</v>
          </cell>
          <cell r="L368" t="str">
            <v>SÃO GONÇALO</v>
          </cell>
          <cell r="M368" t="str">
            <v>(21) 2635-2915</v>
          </cell>
          <cell r="N368" t="str">
            <v>casapsvfrutas@hotmail.com</v>
          </cell>
          <cell r="O368" t="str">
            <v>SOLAR</v>
          </cell>
          <cell r="P368">
            <v>6.76</v>
          </cell>
          <cell r="Q368" t="str">
            <v>TRIFASICA</v>
          </cell>
          <cell r="R368" t="str">
            <v>RESIDENCIAL</v>
          </cell>
          <cell r="S368" t="str">
            <v>RESIDENCIAL</v>
          </cell>
        </row>
        <row r="369">
          <cell r="B369" t="str">
            <v>A018293401</v>
          </cell>
          <cell r="C369">
            <v>42654</v>
          </cell>
          <cell r="D369">
            <v>2016</v>
          </cell>
          <cell r="E369">
            <v>10</v>
          </cell>
          <cell r="F369" t="str">
            <v xml:space="preserve">EMERSON ADRIANO FERRATO MELO </v>
          </cell>
          <cell r="G369" t="str">
            <v>070.410.318-45</v>
          </cell>
          <cell r="H369">
            <v>4215635</v>
          </cell>
          <cell r="I369" t="str">
            <v xml:space="preserve">ROD PHILUVIO C RODRIGUES </v>
          </cell>
          <cell r="J369" t="str">
            <v>25745-072</v>
          </cell>
          <cell r="K369" t="str">
            <v>PETROPOLIS</v>
          </cell>
          <cell r="L369" t="str">
            <v>SERRANA</v>
          </cell>
          <cell r="M369" t="str">
            <v>(24) 98125-1997</v>
          </cell>
          <cell r="N369" t="str">
            <v>emersonm@dynamo.com.br</v>
          </cell>
          <cell r="O369" t="str">
            <v>SOLAR</v>
          </cell>
          <cell r="P369">
            <v>11</v>
          </cell>
          <cell r="Q369" t="str">
            <v>TRIFASICA</v>
          </cell>
          <cell r="R369" t="str">
            <v>RESIDENCIAL</v>
          </cell>
          <cell r="S369" t="str">
            <v>RESIDENCIAL</v>
          </cell>
        </row>
        <row r="370">
          <cell r="B370" t="str">
            <v>A018345455</v>
          </cell>
          <cell r="C370">
            <v>42661</v>
          </cell>
          <cell r="D370">
            <v>2016</v>
          </cell>
          <cell r="E370">
            <v>10</v>
          </cell>
          <cell r="F370" t="str">
            <v>ARILTON HENRIQUES CARNEIRO JUNIOR</v>
          </cell>
          <cell r="G370" t="str">
            <v>860.328.957-34</v>
          </cell>
          <cell r="H370">
            <v>3976757</v>
          </cell>
          <cell r="I370" t="str">
            <v>AV DA LAGOA N 128</v>
          </cell>
          <cell r="J370" t="str">
            <v>27925-410</v>
          </cell>
          <cell r="K370" t="str">
            <v>MACAÉ</v>
          </cell>
          <cell r="L370" t="str">
            <v>MACAE</v>
          </cell>
          <cell r="M370" t="str">
            <v>(22) 2773-2039</v>
          </cell>
          <cell r="N370" t="str">
            <v>ariltonhc@gmail.com</v>
          </cell>
          <cell r="O370" t="str">
            <v>SOLAR</v>
          </cell>
          <cell r="P370">
            <v>3.38</v>
          </cell>
          <cell r="Q370" t="str">
            <v>TRIFASICA</v>
          </cell>
          <cell r="R370" t="str">
            <v>RESIDENCIAL</v>
          </cell>
          <cell r="S370" t="str">
            <v>RESIDENCIAL</v>
          </cell>
        </row>
        <row r="371">
          <cell r="B371" t="str">
            <v>A018353850</v>
          </cell>
          <cell r="C371">
            <v>42662</v>
          </cell>
          <cell r="D371">
            <v>2016</v>
          </cell>
          <cell r="E371">
            <v>10</v>
          </cell>
          <cell r="F371" t="str">
            <v xml:space="preserve">WILLIAM VALENTE DE SOUZA </v>
          </cell>
          <cell r="G371" t="str">
            <v>012.785.797-45</v>
          </cell>
          <cell r="H371">
            <v>160705</v>
          </cell>
          <cell r="I371" t="str">
            <v>RUA GRANADA LT 27 QD 21</v>
          </cell>
          <cell r="J371" t="str">
            <v>28895-445</v>
          </cell>
          <cell r="K371" t="str">
            <v>RIO DAS OSTRAS</v>
          </cell>
          <cell r="L371" t="str">
            <v>MACAE</v>
          </cell>
          <cell r="M371" t="str">
            <v>(21) 99983-6666</v>
          </cell>
          <cell r="N371" t="str">
            <v>wvalentes@hotmail.com</v>
          </cell>
          <cell r="O371" t="str">
            <v>SOLAR</v>
          </cell>
          <cell r="P371">
            <v>1.5</v>
          </cell>
          <cell r="Q371" t="str">
            <v>BIFÁSICA</v>
          </cell>
          <cell r="R371" t="str">
            <v>RESIDENCIAL</v>
          </cell>
          <cell r="S371" t="str">
            <v>RESIDENCIAL</v>
          </cell>
        </row>
        <row r="372">
          <cell r="B372" t="str">
            <v>A018379781</v>
          </cell>
          <cell r="C372">
            <v>42664</v>
          </cell>
          <cell r="D372">
            <v>2016</v>
          </cell>
          <cell r="E372">
            <v>10</v>
          </cell>
          <cell r="F372" t="str">
            <v>GUY MARIE M LANGOHR</v>
          </cell>
          <cell r="G372" t="str">
            <v>105.728.305-30</v>
          </cell>
          <cell r="H372">
            <v>2109454</v>
          </cell>
          <cell r="I372" t="str">
            <v>RUA 5 LT 55 QD G</v>
          </cell>
          <cell r="J372" t="str">
            <v>24330-190</v>
          </cell>
          <cell r="K372" t="str">
            <v>NITERÓI</v>
          </cell>
          <cell r="L372" t="str">
            <v>CENTRO</v>
          </cell>
          <cell r="M372" t="str">
            <v>(21) 3602-7483</v>
          </cell>
          <cell r="N372" t="str">
            <v>guylangohr@gmail.com</v>
          </cell>
          <cell r="O372" t="str">
            <v>SOLAR</v>
          </cell>
          <cell r="P372">
            <v>0</v>
          </cell>
          <cell r="Q372" t="str">
            <v>TRIFASICA</v>
          </cell>
          <cell r="R372" t="str">
            <v>RESIDENCIAL</v>
          </cell>
          <cell r="S372" t="str">
            <v>RESIDENCIAL</v>
          </cell>
        </row>
        <row r="373">
          <cell r="B373" t="str">
            <v>A018380960</v>
          </cell>
          <cell r="C373">
            <v>42664</v>
          </cell>
          <cell r="D373">
            <v>2016</v>
          </cell>
          <cell r="E373">
            <v>10</v>
          </cell>
          <cell r="F373" t="str">
            <v>JOAO CEZAR MOURA DA SILVA</v>
          </cell>
          <cell r="G373" t="str">
            <v>963.838.528-68</v>
          </cell>
          <cell r="H373">
            <v>330581</v>
          </cell>
          <cell r="I373" t="str">
            <v>EST PRAIA SECA KM 12 LT 03</v>
          </cell>
          <cell r="J373" t="str">
            <v>28970-000</v>
          </cell>
          <cell r="K373" t="str">
            <v>ARARUAMA</v>
          </cell>
          <cell r="L373" t="str">
            <v>LAGOS</v>
          </cell>
          <cell r="M373" t="str">
            <v>(21) 2717-9692</v>
          </cell>
          <cell r="N373">
            <v>0</v>
          </cell>
          <cell r="O373" t="str">
            <v>SOLAR</v>
          </cell>
          <cell r="P373">
            <v>0</v>
          </cell>
          <cell r="Q373" t="str">
            <v>TRIFASICA</v>
          </cell>
          <cell r="R373" t="str">
            <v>RESIDENCIAL</v>
          </cell>
          <cell r="S373" t="str">
            <v>RESIDENCIAL</v>
          </cell>
        </row>
        <row r="374">
          <cell r="B374" t="str">
            <v>A018382531</v>
          </cell>
          <cell r="C374">
            <v>42664</v>
          </cell>
          <cell r="D374">
            <v>2016</v>
          </cell>
          <cell r="E374">
            <v>10</v>
          </cell>
          <cell r="F374" t="str">
            <v>FERNANDA AFFONSO QUINTES</v>
          </cell>
          <cell r="G374" t="str">
            <v>099.427.197-25</v>
          </cell>
          <cell r="H374">
            <v>4846077</v>
          </cell>
          <cell r="I374" t="str">
            <v>RUA RIODADES 446 CS FDS</v>
          </cell>
          <cell r="J374" t="str">
            <v>24130-241</v>
          </cell>
          <cell r="K374" t="str">
            <v>NITERÓI</v>
          </cell>
          <cell r="L374" t="str">
            <v>CENTRO</v>
          </cell>
          <cell r="M374" t="str">
            <v>(21) 2627-0170</v>
          </cell>
          <cell r="N374" t="str">
            <v>nandaquintes@ig.com.br</v>
          </cell>
          <cell r="O374" t="str">
            <v>SOLAR</v>
          </cell>
          <cell r="P374">
            <v>0</v>
          </cell>
          <cell r="Q374" t="str">
            <v>MONOFÁSICA</v>
          </cell>
          <cell r="R374" t="str">
            <v>RESIDENCIAL</v>
          </cell>
          <cell r="S374" t="str">
            <v>RESIDENCIAL</v>
          </cell>
        </row>
        <row r="375">
          <cell r="B375" t="str">
            <v>A018396104</v>
          </cell>
          <cell r="C375">
            <v>42667</v>
          </cell>
          <cell r="D375">
            <v>2016</v>
          </cell>
          <cell r="E375">
            <v>10</v>
          </cell>
          <cell r="F375" t="str">
            <v>RENATO MAURICIO DO PRADO SILVA</v>
          </cell>
          <cell r="G375" t="str">
            <v>425.400.707-87</v>
          </cell>
          <cell r="H375">
            <v>5275459</v>
          </cell>
          <cell r="I375" t="str">
            <v>EST TABOES LT 20</v>
          </cell>
          <cell r="J375" t="str">
            <v>25685-330</v>
          </cell>
          <cell r="K375" t="str">
            <v>PETROPOLIS</v>
          </cell>
          <cell r="L375" t="str">
            <v>SERRANA</v>
          </cell>
          <cell r="M375" t="str">
            <v>(22) 99916-7514</v>
          </cell>
          <cell r="N375">
            <v>0</v>
          </cell>
          <cell r="O375" t="str">
            <v>SOLAR</v>
          </cell>
          <cell r="P375">
            <v>15.36</v>
          </cell>
          <cell r="Q375" t="str">
            <v>TRIFASICA</v>
          </cell>
          <cell r="R375" t="str">
            <v>RESIDENCIAL</v>
          </cell>
          <cell r="S375" t="str">
            <v>RESIDENCIAL</v>
          </cell>
        </row>
        <row r="376">
          <cell r="B376" t="str">
            <v>A018398058</v>
          </cell>
          <cell r="C376">
            <v>42667</v>
          </cell>
          <cell r="D376">
            <v>2016</v>
          </cell>
          <cell r="E376">
            <v>10</v>
          </cell>
          <cell r="F376" t="str">
            <v xml:space="preserve">MARIANO HENRIQUE DE CASTRO </v>
          </cell>
          <cell r="G376" t="str">
            <v>176.632.027-91</v>
          </cell>
          <cell r="H376">
            <v>6068045</v>
          </cell>
          <cell r="I376" t="str">
            <v>EST DO GURIRI N 2090 COND DOS PASSAROS</v>
          </cell>
          <cell r="J376" t="str">
            <v>28922-370</v>
          </cell>
          <cell r="K376" t="str">
            <v>CABO FRIO</v>
          </cell>
          <cell r="L376" t="str">
            <v>LAGOS</v>
          </cell>
          <cell r="M376" t="str">
            <v>(21) 96011-2977</v>
          </cell>
          <cell r="N376" t="str">
            <v>marruco@oi.com.br</v>
          </cell>
          <cell r="O376" t="str">
            <v>SOLAR</v>
          </cell>
          <cell r="P376">
            <v>3.12</v>
          </cell>
          <cell r="Q376" t="str">
            <v>TRIFASICA</v>
          </cell>
          <cell r="R376" t="str">
            <v>RESIDENCIAL</v>
          </cell>
          <cell r="S376" t="str">
            <v>RESIDENCIAL</v>
          </cell>
        </row>
        <row r="377">
          <cell r="B377" t="str">
            <v>A018402189</v>
          </cell>
          <cell r="C377">
            <v>42668</v>
          </cell>
          <cell r="D377">
            <v>2016</v>
          </cell>
          <cell r="E377">
            <v>10</v>
          </cell>
          <cell r="F377" t="str">
            <v>MARCOS FIGUEIREDO DA SILVEIRA</v>
          </cell>
          <cell r="G377" t="str">
            <v>516.050.317-04</v>
          </cell>
          <cell r="H377">
            <v>2679383</v>
          </cell>
          <cell r="I377" t="str">
            <v>RUA 7 LT 200</v>
          </cell>
          <cell r="J377" t="str">
            <v>24900-000</v>
          </cell>
          <cell r="K377" t="str">
            <v>MARICÁ</v>
          </cell>
          <cell r="L377" t="str">
            <v>CENTRO</v>
          </cell>
          <cell r="M377" t="str">
            <v>(21) 2636-3031</v>
          </cell>
          <cell r="N377" t="str">
            <v>porfigueiredosilveira@yahoo.com.br</v>
          </cell>
          <cell r="O377" t="str">
            <v>SOLAR</v>
          </cell>
          <cell r="P377">
            <v>2.5</v>
          </cell>
          <cell r="Q377" t="str">
            <v>BIFÁSICA</v>
          </cell>
          <cell r="R377" t="str">
            <v>RESIDENCIAL</v>
          </cell>
          <cell r="S377" t="str">
            <v>RESIDENCIAL</v>
          </cell>
        </row>
        <row r="378">
          <cell r="B378" t="str">
            <v>A018411899</v>
          </cell>
          <cell r="C378">
            <v>42669</v>
          </cell>
          <cell r="D378">
            <v>2016</v>
          </cell>
          <cell r="E378">
            <v>10</v>
          </cell>
          <cell r="F378" t="str">
            <v>ELIZANDRO DO CARMO COELHO</v>
          </cell>
          <cell r="G378" t="str">
            <v>045.637.977-07</v>
          </cell>
          <cell r="H378">
            <v>6525669</v>
          </cell>
          <cell r="I378" t="str">
            <v>RUA JOCA CASTRO N 94 FDS</v>
          </cell>
          <cell r="J378" t="str">
            <v>28021-070</v>
          </cell>
          <cell r="K378" t="str">
            <v>CAMPOS</v>
          </cell>
          <cell r="L378" t="str">
            <v>CAMPOS</v>
          </cell>
          <cell r="M378" t="str">
            <v>(22) 99779-3527</v>
          </cell>
          <cell r="N378" t="str">
            <v>coelhopai.ec@gmail.com</v>
          </cell>
          <cell r="O378" t="str">
            <v>SOLAR</v>
          </cell>
          <cell r="P378">
            <v>2.34</v>
          </cell>
          <cell r="Q378" t="str">
            <v>BIFÁSICA</v>
          </cell>
          <cell r="R378" t="str">
            <v>RESIDENCIAL</v>
          </cell>
          <cell r="S378" t="str">
            <v>RESIDENCIAL</v>
          </cell>
        </row>
        <row r="379">
          <cell r="B379" t="str">
            <v>A018415979</v>
          </cell>
          <cell r="C379">
            <v>42669</v>
          </cell>
          <cell r="D379">
            <v>2016</v>
          </cell>
          <cell r="E379">
            <v>10</v>
          </cell>
          <cell r="F379" t="str">
            <v>ASSEN ZALFA JUNIOR</v>
          </cell>
          <cell r="G379" t="str">
            <v>002.572.647-10</v>
          </cell>
          <cell r="H379">
            <v>5183044</v>
          </cell>
          <cell r="I379" t="str">
            <v>E LUIZ GOMES DA SILVA N 763</v>
          </cell>
          <cell r="J379" t="str">
            <v>25720-065</v>
          </cell>
          <cell r="K379" t="str">
            <v>PETROPOLIS</v>
          </cell>
          <cell r="L379" t="str">
            <v>SERRANA</v>
          </cell>
          <cell r="M379" t="str">
            <v>(21) 98561-0851</v>
          </cell>
          <cell r="N379" t="str">
            <v>assen@aazpartners.com.br</v>
          </cell>
          <cell r="O379" t="str">
            <v>SOLAR</v>
          </cell>
          <cell r="P379">
            <v>3.97</v>
          </cell>
          <cell r="Q379" t="str">
            <v>TRIFASICA</v>
          </cell>
          <cell r="R379" t="str">
            <v>RESIDENCIAL</v>
          </cell>
          <cell r="S379" t="str">
            <v>RESIDENCIAL</v>
          </cell>
        </row>
        <row r="380">
          <cell r="B380" t="str">
            <v>A018434934</v>
          </cell>
          <cell r="C380">
            <v>42671</v>
          </cell>
          <cell r="D380">
            <v>2016</v>
          </cell>
          <cell r="E380">
            <v>10</v>
          </cell>
          <cell r="F380" t="str">
            <v>APRIGIO LOPES XAVIER</v>
          </cell>
          <cell r="G380" t="str">
            <v>016.084.527-00</v>
          </cell>
          <cell r="H380">
            <v>1396761</v>
          </cell>
          <cell r="I380" t="str">
            <v xml:space="preserve">RUA 2 LT 01 QD 03 </v>
          </cell>
          <cell r="J380" t="str">
            <v>24915-415</v>
          </cell>
          <cell r="K380" t="str">
            <v>MARICÁ</v>
          </cell>
          <cell r="L380" t="str">
            <v>CENTRO</v>
          </cell>
          <cell r="M380" t="str">
            <v>(21) 2648-3239</v>
          </cell>
          <cell r="N380" t="str">
            <v>alexleaofloresxavier@gmail.com</v>
          </cell>
          <cell r="O380" t="str">
            <v>SOLAR</v>
          </cell>
          <cell r="P380">
            <v>2.5</v>
          </cell>
          <cell r="Q380" t="str">
            <v>TRIFASICA</v>
          </cell>
          <cell r="R380" t="str">
            <v>RESIDENCIAL</v>
          </cell>
          <cell r="S380" t="str">
            <v>RESIDENCIAL</v>
          </cell>
        </row>
        <row r="381">
          <cell r="B381" t="str">
            <v>A018452660</v>
          </cell>
          <cell r="C381">
            <v>42674</v>
          </cell>
          <cell r="D381">
            <v>2016</v>
          </cell>
          <cell r="E381">
            <v>10</v>
          </cell>
          <cell r="F381" t="str">
            <v>HENRIQUE AMORIM FERNANDES</v>
          </cell>
          <cell r="G381" t="str">
            <v>594.403.177-87</v>
          </cell>
          <cell r="H381">
            <v>5626596</v>
          </cell>
          <cell r="I381" t="str">
            <v>RUA AIRES DE SOUZA N 301 LT 03 QD J</v>
          </cell>
          <cell r="J381" t="str">
            <v>28051-320</v>
          </cell>
          <cell r="K381" t="str">
            <v>CAMPOS</v>
          </cell>
          <cell r="L381" t="str">
            <v>CAMPOS</v>
          </cell>
          <cell r="M381" t="str">
            <v>(22) 98122-5434</v>
          </cell>
          <cell r="N381">
            <v>0</v>
          </cell>
          <cell r="O381" t="str">
            <v>SOLAR</v>
          </cell>
          <cell r="P381">
            <v>0</v>
          </cell>
          <cell r="Q381" t="str">
            <v>BIFÁSICA</v>
          </cell>
          <cell r="R381" t="str">
            <v>RESIDENCIAL</v>
          </cell>
          <cell r="S381" t="str">
            <v>RESIDENCIAL</v>
          </cell>
        </row>
        <row r="382">
          <cell r="B382" t="str">
            <v>A018460269</v>
          </cell>
          <cell r="C382">
            <v>42675</v>
          </cell>
          <cell r="D382">
            <v>2016</v>
          </cell>
          <cell r="E382">
            <v>11</v>
          </cell>
          <cell r="F382" t="str">
            <v>ERMELINDA DA FONSECA FONTES</v>
          </cell>
          <cell r="G382" t="str">
            <v>443.869.317-91</v>
          </cell>
          <cell r="H382">
            <v>5948290</v>
          </cell>
          <cell r="I382" t="str">
            <v xml:space="preserve">RUA VOLTA REDONDA LT 55 </v>
          </cell>
          <cell r="J382" t="str">
            <v>24910-070</v>
          </cell>
          <cell r="K382" t="str">
            <v>MARICÁ</v>
          </cell>
          <cell r="L382" t="str">
            <v>CENTRO</v>
          </cell>
          <cell r="M382" t="str">
            <v>(21) 2273-0401</v>
          </cell>
          <cell r="N382" t="str">
            <v>emerlindafontes@hotmail.com</v>
          </cell>
          <cell r="O382" t="str">
            <v>SOLAR</v>
          </cell>
          <cell r="P382">
            <v>3.12</v>
          </cell>
          <cell r="Q382" t="str">
            <v>TRIFASICA</v>
          </cell>
          <cell r="R382" t="str">
            <v>RESIDENCIAL</v>
          </cell>
          <cell r="S382" t="str">
            <v>RESIDENCIAL</v>
          </cell>
        </row>
        <row r="383">
          <cell r="B383" t="str">
            <v>A018460343</v>
          </cell>
          <cell r="C383">
            <v>42675</v>
          </cell>
          <cell r="D383">
            <v>2016</v>
          </cell>
          <cell r="E383">
            <v>11</v>
          </cell>
          <cell r="F383" t="str">
            <v xml:space="preserve">THEREZINHA AURELIA RODRIGUES </v>
          </cell>
          <cell r="G383" t="str">
            <v>676.821.467-53</v>
          </cell>
          <cell r="H383">
            <v>1358440</v>
          </cell>
          <cell r="I383" t="str">
            <v>RUA CEL JOAO BRANDAO N 33 SOB</v>
          </cell>
          <cell r="J383" t="str">
            <v>24365-060</v>
          </cell>
          <cell r="K383" t="str">
            <v>NITERÓI</v>
          </cell>
          <cell r="L383" t="str">
            <v>CENTRO</v>
          </cell>
          <cell r="M383" t="str">
            <v>(21) 2704-9436</v>
          </cell>
          <cell r="N383" t="str">
            <v>aquisilvafilho@gmail.com</v>
          </cell>
          <cell r="O383" t="str">
            <v>SOLAR</v>
          </cell>
          <cell r="P383">
            <v>6</v>
          </cell>
          <cell r="Q383" t="str">
            <v>TRIFASICA</v>
          </cell>
          <cell r="R383" t="str">
            <v>RESIDENCIAL</v>
          </cell>
          <cell r="S383" t="str">
            <v>RESIDENCIAL</v>
          </cell>
        </row>
        <row r="384">
          <cell r="B384" t="str">
            <v>A018460716</v>
          </cell>
          <cell r="C384">
            <v>42675</v>
          </cell>
          <cell r="D384">
            <v>2016</v>
          </cell>
          <cell r="E384">
            <v>11</v>
          </cell>
          <cell r="F384" t="str">
            <v>WILSON TOCHI KUWABARA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 t="e">
            <v>#N/A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B385" t="str">
            <v>A018484211</v>
          </cell>
          <cell r="C385">
            <v>42678</v>
          </cell>
          <cell r="D385">
            <v>2016</v>
          </cell>
          <cell r="E385">
            <v>11</v>
          </cell>
          <cell r="F385" t="str">
            <v>ANTONIO BOMFIM ROSA</v>
          </cell>
          <cell r="G385" t="str">
            <v>040.284.907-82</v>
          </cell>
          <cell r="H385">
            <v>742239</v>
          </cell>
          <cell r="I385" t="str">
            <v xml:space="preserve">RUA OMAR FONTOURA N 41 </v>
          </cell>
          <cell r="J385" t="str">
            <v>28908-110</v>
          </cell>
          <cell r="K385" t="str">
            <v>CABO FRIO</v>
          </cell>
          <cell r="L385" t="str">
            <v>LAGOS</v>
          </cell>
          <cell r="M385" t="str">
            <v>(22) 2643-4397</v>
          </cell>
          <cell r="N385" t="str">
            <v>antonio.br@uol.com.br</v>
          </cell>
          <cell r="O385" t="str">
            <v>SOLAR</v>
          </cell>
          <cell r="P385">
            <v>3.64</v>
          </cell>
          <cell r="Q385" t="str">
            <v>TRIFASICA</v>
          </cell>
          <cell r="R385" t="str">
            <v>RESIDENCIAL</v>
          </cell>
          <cell r="S385" t="str">
            <v>RESIDENCIAL</v>
          </cell>
        </row>
        <row r="386">
          <cell r="B386" t="str">
            <v>A018492533</v>
          </cell>
          <cell r="C386">
            <v>42678</v>
          </cell>
          <cell r="D386">
            <v>2016</v>
          </cell>
          <cell r="E386">
            <v>11</v>
          </cell>
          <cell r="F386" t="str">
            <v>FRANK STAPELFELDT</v>
          </cell>
          <cell r="G386" t="str">
            <v>014.044.616-80</v>
          </cell>
          <cell r="H386">
            <v>4586289</v>
          </cell>
          <cell r="I386" t="str">
            <v xml:space="preserve">TRAV DO COMERCIO QD C LT 16 </v>
          </cell>
          <cell r="J386" t="str">
            <v>28890-000</v>
          </cell>
          <cell r="K386" t="str">
            <v>RIO DAS OSTRAS</v>
          </cell>
          <cell r="L386" t="str">
            <v>MACAE</v>
          </cell>
          <cell r="M386" t="str">
            <v>(22) 2764-1884</v>
          </cell>
          <cell r="N386" t="str">
            <v>daniara2@yahoo.com.br</v>
          </cell>
          <cell r="O386" t="str">
            <v>SOLAR</v>
          </cell>
          <cell r="P386">
            <v>2.6</v>
          </cell>
          <cell r="Q386" t="str">
            <v>BIFÁSICA</v>
          </cell>
          <cell r="R386" t="str">
            <v>RESIDENCIAL</v>
          </cell>
          <cell r="S386" t="str">
            <v>RESIDENCIAL</v>
          </cell>
        </row>
        <row r="387">
          <cell r="B387" t="str">
            <v>A018496372</v>
          </cell>
          <cell r="C387">
            <v>42679</v>
          </cell>
          <cell r="D387">
            <v>2016</v>
          </cell>
          <cell r="E387">
            <v>11</v>
          </cell>
          <cell r="F387" t="str">
            <v>FABIO RICARDO FONSECA DOS SANTOS</v>
          </cell>
          <cell r="G387" t="str">
            <v>052.329.797-10</v>
          </cell>
          <cell r="H387">
            <v>4386629</v>
          </cell>
          <cell r="I387" t="str">
            <v>ROD AMARAL PEIXOTO KM 108 COND</v>
          </cell>
          <cell r="J387" t="str">
            <v>28940-000</v>
          </cell>
          <cell r="K387" t="str">
            <v>SÃO PEDRO DA ALDEIA</v>
          </cell>
          <cell r="L387" t="str">
            <v>LAGOS</v>
          </cell>
          <cell r="M387" t="str">
            <v>(22) 2621-0166</v>
          </cell>
          <cell r="N387" t="str">
            <v>fontiguere@uol.com.br</v>
          </cell>
          <cell r="O387" t="str">
            <v>SOLAR</v>
          </cell>
          <cell r="P387">
            <v>1.62</v>
          </cell>
          <cell r="Q387" t="str">
            <v>TRIFASICA</v>
          </cell>
          <cell r="R387" t="str">
            <v>RESIDENCIAL</v>
          </cell>
          <cell r="S387" t="str">
            <v>RESIDENCIAL</v>
          </cell>
        </row>
        <row r="388">
          <cell r="B388" t="str">
            <v>A018531451</v>
          </cell>
          <cell r="C388">
            <v>42684</v>
          </cell>
          <cell r="D388">
            <v>2016</v>
          </cell>
          <cell r="E388">
            <v>11</v>
          </cell>
          <cell r="F388" t="str">
            <v>SOCIEDADE ESP FRATERNIDADE</v>
          </cell>
          <cell r="G388" t="str">
            <v>30.597-876/0001-28</v>
          </cell>
          <cell r="H388">
            <v>937065</v>
          </cell>
          <cell r="I388" t="str">
            <v>EST JEAN V MOULIAC Nº 1601 B</v>
          </cell>
          <cell r="J388" t="str">
            <v>24330-160</v>
          </cell>
          <cell r="K388" t="str">
            <v>NITERÓI</v>
          </cell>
          <cell r="L388" t="str">
            <v>CENTRO</v>
          </cell>
          <cell r="M388" t="str">
            <v>(21) 2609-9930</v>
          </cell>
          <cell r="N388" t="str">
            <v>sefampla@hotmail.com</v>
          </cell>
          <cell r="O388" t="str">
            <v>SOLAR</v>
          </cell>
          <cell r="P388">
            <v>6.51</v>
          </cell>
          <cell r="Q388" t="str">
            <v>TRIFASICA</v>
          </cell>
          <cell r="R388" t="str">
            <v>COMERCIAL</v>
          </cell>
          <cell r="S388" t="str">
            <v>COMERCIAL</v>
          </cell>
        </row>
        <row r="389">
          <cell r="B389" t="str">
            <v>A018541084</v>
          </cell>
          <cell r="C389">
            <v>42685</v>
          </cell>
          <cell r="D389">
            <v>2016</v>
          </cell>
          <cell r="E389">
            <v>11</v>
          </cell>
          <cell r="F389" t="str">
            <v>WILSON TOCHI KUWABARA</v>
          </cell>
          <cell r="G389" t="str">
            <v>964.893.248-49</v>
          </cell>
          <cell r="H389">
            <v>165110</v>
          </cell>
          <cell r="I389" t="str">
            <v>RUA VELHO CAMPOS Nº 1156</v>
          </cell>
          <cell r="J389" t="str">
            <v>27910-210</v>
          </cell>
          <cell r="K389" t="str">
            <v>MACAÉ</v>
          </cell>
          <cell r="L389" t="str">
            <v>MACAE</v>
          </cell>
          <cell r="M389" t="str">
            <v>(22) 2762-2267</v>
          </cell>
          <cell r="N389" t="str">
            <v>wilsonkuwabara@oi.com.br</v>
          </cell>
          <cell r="O389" t="str">
            <v>SOLAR</v>
          </cell>
          <cell r="P389">
            <v>2.6</v>
          </cell>
          <cell r="Q389" t="str">
            <v>TRIFASICA</v>
          </cell>
          <cell r="R389" t="str">
            <v>RESIDENCIAL</v>
          </cell>
          <cell r="S389" t="str">
            <v>RESIDENCIAL</v>
          </cell>
        </row>
        <row r="390">
          <cell r="B390" t="str">
            <v>A018541136</v>
          </cell>
          <cell r="C390">
            <v>42685</v>
          </cell>
          <cell r="D390">
            <v>2016</v>
          </cell>
          <cell r="E390">
            <v>11</v>
          </cell>
          <cell r="F390" t="str">
            <v>CASA DO CAMINHO</v>
          </cell>
          <cell r="G390" t="str">
            <v>36.294.064/0001-90</v>
          </cell>
          <cell r="H390">
            <v>2872662</v>
          </cell>
          <cell r="I390" t="str">
            <v>EST IMBURO KM 692</v>
          </cell>
          <cell r="J390" t="str">
            <v>27900-000</v>
          </cell>
          <cell r="K390" t="str">
            <v>MACAÉ</v>
          </cell>
          <cell r="L390" t="str">
            <v>MACAE</v>
          </cell>
          <cell r="M390" t="str">
            <v>(22) 2759-4781</v>
          </cell>
          <cell r="N390" t="str">
            <v>casa@casadocaminhomacae.org.br</v>
          </cell>
          <cell r="O390" t="str">
            <v>SOLAR</v>
          </cell>
          <cell r="P390">
            <v>0</v>
          </cell>
          <cell r="Q390" t="str">
            <v>TRIFASICA</v>
          </cell>
          <cell r="R390" t="str">
            <v>COMERCIAL</v>
          </cell>
          <cell r="S390" t="str">
            <v>COMERCIAL</v>
          </cell>
        </row>
        <row r="391">
          <cell r="B391" t="str">
            <v>A018563395</v>
          </cell>
          <cell r="C391">
            <v>42688</v>
          </cell>
          <cell r="D391">
            <v>2016</v>
          </cell>
          <cell r="E391">
            <v>11</v>
          </cell>
          <cell r="F391" t="str">
            <v>WELLINGTON KOJI OMURA</v>
          </cell>
          <cell r="G391" t="str">
            <v>036.336.988-09</v>
          </cell>
          <cell r="H391">
            <v>150487</v>
          </cell>
          <cell r="I391" t="str">
            <v>LOT ALBATROZ RUA F LT 46</v>
          </cell>
          <cell r="J391" t="str">
            <v>28950-000</v>
          </cell>
          <cell r="K391" t="str">
            <v>ARMAÇÃO DOS BÚZIOS</v>
          </cell>
          <cell r="L391" t="str">
            <v>LAGOS</v>
          </cell>
          <cell r="M391" t="str">
            <v>(21) 3936-2521</v>
          </cell>
          <cell r="N391" t="str">
            <v>wellie9@gmail.com</v>
          </cell>
          <cell r="O391" t="str">
            <v>SOLAR</v>
          </cell>
          <cell r="P391">
            <v>0</v>
          </cell>
          <cell r="Q391" t="str">
            <v>TRIFASICA</v>
          </cell>
          <cell r="R391" t="str">
            <v>RESIDENCIAL</v>
          </cell>
          <cell r="S391" t="str">
            <v>RESIDENCIAL</v>
          </cell>
        </row>
        <row r="392">
          <cell r="B392" t="str">
            <v>A018570506</v>
          </cell>
          <cell r="C392">
            <v>42690</v>
          </cell>
          <cell r="D392">
            <v>2016</v>
          </cell>
          <cell r="E392">
            <v>11</v>
          </cell>
          <cell r="F392" t="str">
            <v>THIAGO MARINHO SOARES</v>
          </cell>
          <cell r="G392" t="str">
            <v>105.707.267-27</v>
          </cell>
          <cell r="H392">
            <v>6417273</v>
          </cell>
          <cell r="I392" t="str">
            <v>RUA CRISTALINA LT 131 COND RES</v>
          </cell>
          <cell r="J392" t="str">
            <v>24730-170</v>
          </cell>
          <cell r="K392" t="str">
            <v>SÃO GONÇALO</v>
          </cell>
          <cell r="L392" t="str">
            <v>SÃO GONÇALO</v>
          </cell>
          <cell r="M392" t="str">
            <v>(21) 2601-3622</v>
          </cell>
          <cell r="N392">
            <v>0</v>
          </cell>
          <cell r="O392" t="str">
            <v>SOLAR</v>
          </cell>
          <cell r="P392">
            <v>0</v>
          </cell>
          <cell r="Q392" t="str">
            <v>BIFÁSICA</v>
          </cell>
          <cell r="R392" t="str">
            <v>RESIDENCIAL</v>
          </cell>
          <cell r="S392" t="str">
            <v>RESIDENCIAL</v>
          </cell>
        </row>
        <row r="393">
          <cell r="B393" t="str">
            <v>A018569102</v>
          </cell>
          <cell r="C393">
            <v>42690</v>
          </cell>
          <cell r="D393">
            <v>2016</v>
          </cell>
          <cell r="E393">
            <v>11</v>
          </cell>
          <cell r="F393" t="str">
            <v>ELIZABETH NOGUEIRA DA GAMA</v>
          </cell>
          <cell r="G393" t="str">
            <v>499.497-487-04</v>
          </cell>
          <cell r="H393">
            <v>2375573</v>
          </cell>
          <cell r="I393" t="str">
            <v>AV SÁ TINOCO LJ 850</v>
          </cell>
          <cell r="J393" t="str">
            <v>28300-000</v>
          </cell>
          <cell r="K393" t="str">
            <v>ITAPERUNA</v>
          </cell>
          <cell r="L393" t="str">
            <v>CAMPOS</v>
          </cell>
          <cell r="M393" t="str">
            <v>(22) 3822-0140</v>
          </cell>
          <cell r="N393" t="str">
            <v>eligou@ig.com.br</v>
          </cell>
          <cell r="O393" t="str">
            <v>SOLAR</v>
          </cell>
          <cell r="P393">
            <v>2.29</v>
          </cell>
          <cell r="Q393" t="str">
            <v>BIFÁSICA</v>
          </cell>
          <cell r="R393" t="str">
            <v>COMERCIAL</v>
          </cell>
          <cell r="S393" t="str">
            <v>COMERCIAL</v>
          </cell>
        </row>
        <row r="394">
          <cell r="B394" t="str">
            <v>A018569633</v>
          </cell>
          <cell r="C394">
            <v>42690</v>
          </cell>
          <cell r="D394">
            <v>2016</v>
          </cell>
          <cell r="E394">
            <v>11</v>
          </cell>
          <cell r="F394" t="str">
            <v>HENRIQUE AMORIM FERNANDES</v>
          </cell>
          <cell r="G394" t="str">
            <v>594.403.177-87</v>
          </cell>
          <cell r="H394">
            <v>5626596</v>
          </cell>
          <cell r="I394" t="str">
            <v>RUA AIRES DE SOUZA N 301 LT 03 QD J</v>
          </cell>
          <cell r="J394" t="str">
            <v>28051-320</v>
          </cell>
          <cell r="K394" t="str">
            <v>CAMPOS</v>
          </cell>
          <cell r="L394" t="str">
            <v>CAMPOS</v>
          </cell>
          <cell r="M394" t="str">
            <v>(22) 98122-5434</v>
          </cell>
          <cell r="N394">
            <v>0</v>
          </cell>
          <cell r="O394" t="str">
            <v>SOLAR</v>
          </cell>
          <cell r="P394">
            <v>0</v>
          </cell>
          <cell r="Q394" t="str">
            <v>BIFÁSICA</v>
          </cell>
          <cell r="R394" t="str">
            <v>RESIDENCIAL</v>
          </cell>
          <cell r="S394" t="str">
            <v>RESIDENCIAL</v>
          </cell>
        </row>
        <row r="395">
          <cell r="B395" t="str">
            <v>A018572892</v>
          </cell>
          <cell r="C395">
            <v>42690</v>
          </cell>
          <cell r="D395">
            <v>2016</v>
          </cell>
          <cell r="E395">
            <v>11</v>
          </cell>
          <cell r="F395" t="str">
            <v>GERALDO DA SILVA BATISTA JUNIOR</v>
          </cell>
          <cell r="G395" t="str">
            <v>816.610.707-44</v>
          </cell>
          <cell r="H395">
            <v>6564456</v>
          </cell>
          <cell r="I395" t="str">
            <v>RUA TCO CARDOSO CS 906</v>
          </cell>
          <cell r="J395" t="str">
            <v>28000-000</v>
          </cell>
          <cell r="K395" t="str">
            <v>CAMPOS</v>
          </cell>
          <cell r="L395" t="str">
            <v>CAMPOS</v>
          </cell>
          <cell r="M395">
            <v>0</v>
          </cell>
          <cell r="N395">
            <v>0</v>
          </cell>
          <cell r="O395" t="str">
            <v>SOLAR</v>
          </cell>
          <cell r="P395">
            <v>0</v>
          </cell>
          <cell r="Q395" t="str">
            <v>TRIFASICA</v>
          </cell>
          <cell r="R395" t="str">
            <v>RESIDENCIAL</v>
          </cell>
          <cell r="S395" t="str">
            <v>RESIDENCIAL</v>
          </cell>
        </row>
        <row r="396">
          <cell r="B396" t="str">
            <v>A018575848</v>
          </cell>
          <cell r="C396">
            <v>42690</v>
          </cell>
          <cell r="D396">
            <v>2016</v>
          </cell>
          <cell r="E396">
            <v>11</v>
          </cell>
          <cell r="F396" t="str">
            <v>W COMERCIO DE INFORMATICA LTDA</v>
          </cell>
          <cell r="G396" t="str">
            <v>11.437.097/0001-10</v>
          </cell>
          <cell r="H396">
            <v>5130415</v>
          </cell>
          <cell r="I396" t="str">
            <v>RUA DAS CRIANÇAS Nº 02</v>
          </cell>
          <cell r="J396" t="str">
            <v>24320-200</v>
          </cell>
          <cell r="K396" t="str">
            <v>NITERÓI</v>
          </cell>
          <cell r="L396" t="str">
            <v>CENTRO</v>
          </cell>
          <cell r="M396" t="str">
            <v>(21) 2616-1417</v>
          </cell>
          <cell r="N396" t="str">
            <v>2w@2winformatica.com.br</v>
          </cell>
          <cell r="O396" t="str">
            <v>SOLAR</v>
          </cell>
          <cell r="P396">
            <v>3</v>
          </cell>
          <cell r="Q396" t="str">
            <v>BIFÁSICA</v>
          </cell>
          <cell r="R396" t="str">
            <v>COMERCIAL</v>
          </cell>
          <cell r="S396" t="str">
            <v>COMERCIAL</v>
          </cell>
        </row>
        <row r="397">
          <cell r="B397" t="str">
            <v>A018586914</v>
          </cell>
          <cell r="C397">
            <v>42691</v>
          </cell>
          <cell r="D397">
            <v>2016</v>
          </cell>
          <cell r="E397">
            <v>11</v>
          </cell>
          <cell r="F397" t="str">
            <v>ANDRE LUIZ TORRES RIBAS</v>
          </cell>
          <cell r="G397" t="str">
            <v>024.904.787-02</v>
          </cell>
          <cell r="H397">
            <v>6574442</v>
          </cell>
          <cell r="I397" t="str">
            <v>RUA 2 LT 8</v>
          </cell>
          <cell r="J397" t="str">
            <v>24800-000</v>
          </cell>
          <cell r="K397" t="str">
            <v>ITABORAÍ</v>
          </cell>
          <cell r="L397" t="str">
            <v>SÃO GONÇALO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B398" t="str">
            <v>A018580718</v>
          </cell>
          <cell r="C398">
            <v>42691</v>
          </cell>
          <cell r="D398">
            <v>2016</v>
          </cell>
          <cell r="E398">
            <v>11</v>
          </cell>
          <cell r="F398" t="str">
            <v>ERIKA SCHUELER DOMINGUES GOMES</v>
          </cell>
          <cell r="G398">
            <v>0</v>
          </cell>
          <cell r="H398">
            <v>5220656</v>
          </cell>
          <cell r="I398">
            <v>0</v>
          </cell>
          <cell r="J398">
            <v>0</v>
          </cell>
          <cell r="K398">
            <v>0</v>
          </cell>
          <cell r="L398" t="e">
            <v>#N/A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B399" t="str">
            <v>A018591341</v>
          </cell>
          <cell r="C399">
            <v>42692</v>
          </cell>
          <cell r="D399">
            <v>2016</v>
          </cell>
          <cell r="E399">
            <v>11</v>
          </cell>
          <cell r="F399" t="str">
            <v>HELCIO CAPUCCI BASTOS</v>
          </cell>
          <cell r="G399" t="str">
            <v>042.317.757-53</v>
          </cell>
          <cell r="H399">
            <v>413315</v>
          </cell>
          <cell r="I399" t="str">
            <v>RUA MARIO FREIRE Nº 310 LT 16</v>
          </cell>
          <cell r="J399" t="str">
            <v>25961-185</v>
          </cell>
          <cell r="K399" t="str">
            <v>TERESOPOLIS</v>
          </cell>
          <cell r="L399" t="str">
            <v>SERRANA</v>
          </cell>
          <cell r="M399" t="str">
            <v>(21) 2295-3067</v>
          </cell>
          <cell r="N399" t="str">
            <v>capucci@iis.com.br</v>
          </cell>
          <cell r="O399" t="str">
            <v>SOLAR</v>
          </cell>
          <cell r="P399">
            <v>0</v>
          </cell>
          <cell r="Q399" t="str">
            <v>TRIFASICA</v>
          </cell>
          <cell r="R399" t="str">
            <v>RESIDENCIAL</v>
          </cell>
          <cell r="S399" t="str">
            <v>RESIDENCIAL</v>
          </cell>
        </row>
        <row r="400">
          <cell r="B400" t="str">
            <v>A018609921</v>
          </cell>
          <cell r="C400">
            <v>42695</v>
          </cell>
          <cell r="D400">
            <v>2016</v>
          </cell>
          <cell r="E400">
            <v>11</v>
          </cell>
          <cell r="F400" t="str">
            <v>BENEDITO JOSE NOGUEIRA FARIAS</v>
          </cell>
          <cell r="G400" t="str">
            <v>227.909.857-15</v>
          </cell>
          <cell r="H400">
            <v>3519237</v>
          </cell>
          <cell r="I400" t="str">
            <v>RUA 111 LT 20 QD 489</v>
          </cell>
          <cell r="J400" t="str">
            <v>24900-000</v>
          </cell>
          <cell r="K400" t="str">
            <v>MARICÁ</v>
          </cell>
          <cell r="L400" t="str">
            <v>CENTRO</v>
          </cell>
          <cell r="M400" t="str">
            <v>(21) 2639-7472</v>
          </cell>
          <cell r="N400" t="str">
            <v>bejofa@globo.com</v>
          </cell>
          <cell r="O400" t="str">
            <v>SOLAR</v>
          </cell>
          <cell r="P400">
            <v>10.07</v>
          </cell>
          <cell r="Q400" t="str">
            <v>TRIFASICA</v>
          </cell>
          <cell r="R400" t="str">
            <v>RESIDENCIAL</v>
          </cell>
          <cell r="S400" t="str">
            <v>RESIDENCIAL</v>
          </cell>
        </row>
        <row r="401">
          <cell r="B401" t="str">
            <v>A018612655</v>
          </cell>
          <cell r="C401">
            <v>42695</v>
          </cell>
          <cell r="D401">
            <v>2016</v>
          </cell>
          <cell r="E401">
            <v>11</v>
          </cell>
          <cell r="F401" t="str">
            <v>JOSE ADILSON PEREIRA DA CRUZ</v>
          </cell>
          <cell r="G401" t="str">
            <v>944.998.707-63</v>
          </cell>
          <cell r="H401">
            <v>6512754</v>
          </cell>
          <cell r="I401" t="str">
            <v xml:space="preserve">RUA DR ITAGIBA F NOGUEIRA </v>
          </cell>
          <cell r="J401" t="str">
            <v>28300-000</v>
          </cell>
          <cell r="K401" t="str">
            <v>ITAPERUNA</v>
          </cell>
          <cell r="L401" t="str">
            <v>CAMPOS</v>
          </cell>
          <cell r="M401" t="str">
            <v>(22) 99704-0050</v>
          </cell>
          <cell r="N401" t="str">
            <v>conveniencias@gmail.com</v>
          </cell>
          <cell r="O401" t="str">
            <v>SOLAR</v>
          </cell>
          <cell r="P401">
            <v>4.2</v>
          </cell>
          <cell r="Q401" t="str">
            <v>TRIFASICA</v>
          </cell>
          <cell r="R401" t="str">
            <v>RESIDENCIAL</v>
          </cell>
          <cell r="S401" t="str">
            <v>RESIDENCIAL</v>
          </cell>
        </row>
        <row r="402">
          <cell r="B402" t="str">
            <v>A018612780</v>
          </cell>
          <cell r="C402">
            <v>42695</v>
          </cell>
          <cell r="D402">
            <v>2016</v>
          </cell>
          <cell r="E402">
            <v>11</v>
          </cell>
          <cell r="F402" t="str">
            <v>GUILHERME CAMILLO JUNIOR</v>
          </cell>
          <cell r="G402" t="str">
            <v>760.938.757-68</v>
          </cell>
          <cell r="H402">
            <v>4552091</v>
          </cell>
          <cell r="I402" t="str">
            <v>AV ALBERTO LAMEGO N 852 LT 13</v>
          </cell>
          <cell r="J402" t="str">
            <v>28000-000</v>
          </cell>
          <cell r="K402" t="str">
            <v>CAMPOS</v>
          </cell>
          <cell r="L402" t="str">
            <v>CAMPOS</v>
          </cell>
          <cell r="M402" t="str">
            <v>(22) 2737-2350</v>
          </cell>
          <cell r="N402">
            <v>0</v>
          </cell>
          <cell r="O402" t="str">
            <v>SOLAR</v>
          </cell>
          <cell r="P402">
            <v>0</v>
          </cell>
          <cell r="Q402" t="str">
            <v>TRIFASICA</v>
          </cell>
          <cell r="R402" t="str">
            <v>RESIDENCIAL</v>
          </cell>
          <cell r="S402" t="str">
            <v>RESIDENCIAL</v>
          </cell>
        </row>
        <row r="403">
          <cell r="B403" t="str">
            <v>A018618667</v>
          </cell>
          <cell r="C403">
            <v>42696</v>
          </cell>
          <cell r="D403">
            <v>2016</v>
          </cell>
          <cell r="E403">
            <v>11</v>
          </cell>
          <cell r="F403" t="str">
            <v>PAULO JOSE BRANQUINHO</v>
          </cell>
          <cell r="G403" t="str">
            <v>455.517.667-72</v>
          </cell>
          <cell r="H403">
            <v>1277689</v>
          </cell>
          <cell r="I403" t="str">
            <v>AV ROBERTO SILVEIRA Nº 1070</v>
          </cell>
          <cell r="J403" t="str">
            <v>28360-000</v>
          </cell>
          <cell r="K403" t="str">
            <v>BOM JESUS</v>
          </cell>
          <cell r="L403" t="str">
            <v>CAMPOS</v>
          </cell>
          <cell r="M403" t="str">
            <v>(22) 3831-3406</v>
          </cell>
          <cell r="N403" t="str">
            <v>padariaadri@gmail.com</v>
          </cell>
          <cell r="O403" t="str">
            <v>SOLAR</v>
          </cell>
          <cell r="P403">
            <v>16.64</v>
          </cell>
          <cell r="Q403" t="str">
            <v>TRIFASICA</v>
          </cell>
          <cell r="R403" t="str">
            <v>COMERCIAL</v>
          </cell>
          <cell r="S403" t="str">
            <v>COMERCIAL</v>
          </cell>
        </row>
        <row r="404">
          <cell r="B404" t="str">
            <v>A018632126</v>
          </cell>
          <cell r="C404">
            <v>42697</v>
          </cell>
          <cell r="D404">
            <v>2016</v>
          </cell>
          <cell r="E404">
            <v>11</v>
          </cell>
          <cell r="F404" t="str">
            <v>JOEL FERREIRA BATISTA JUNIOR</v>
          </cell>
          <cell r="G404" t="str">
            <v>070.127.577-44</v>
          </cell>
          <cell r="H404">
            <v>3791380</v>
          </cell>
          <cell r="I404" t="str">
            <v xml:space="preserve">EST BOA VISTA SN </v>
          </cell>
          <cell r="J404" t="str">
            <v>28970-000</v>
          </cell>
          <cell r="K404" t="str">
            <v>ARARUAMA</v>
          </cell>
          <cell r="L404" t="str">
            <v>LAGOS</v>
          </cell>
          <cell r="M404" t="str">
            <v>(22) 98111-9439</v>
          </cell>
          <cell r="N404" t="str">
            <v>contasapagar@agrijar.com.br</v>
          </cell>
          <cell r="O404" t="str">
            <v>SOLAR</v>
          </cell>
          <cell r="P404">
            <v>28.8</v>
          </cell>
          <cell r="Q404" t="str">
            <v>TRIFASICA</v>
          </cell>
          <cell r="R404" t="str">
            <v>COMERCIAL</v>
          </cell>
          <cell r="S404" t="str">
            <v>COMERCIAL</v>
          </cell>
        </row>
        <row r="405">
          <cell r="B405" t="str">
            <v>A018641121</v>
          </cell>
          <cell r="C405">
            <v>42698</v>
          </cell>
          <cell r="D405">
            <v>2016</v>
          </cell>
          <cell r="E405">
            <v>11</v>
          </cell>
          <cell r="F405" t="str">
            <v>AIRTON SAMPAIO GOMES</v>
          </cell>
          <cell r="G405" t="str">
            <v>108.030.171-20</v>
          </cell>
          <cell r="H405">
            <v>3637204</v>
          </cell>
          <cell r="I405" t="str">
            <v>CAMINHO DO ACUDE Nº 180</v>
          </cell>
          <cell r="J405" t="str">
            <v>24322-430</v>
          </cell>
          <cell r="K405" t="str">
            <v>NITERÓI</v>
          </cell>
          <cell r="L405" t="str">
            <v>CENTRO</v>
          </cell>
          <cell r="M405" t="str">
            <v>(21) 98822-4433</v>
          </cell>
          <cell r="N405" t="str">
            <v>airton.gomes@gmail.com</v>
          </cell>
          <cell r="O405" t="str">
            <v>SOLAR</v>
          </cell>
          <cell r="P405">
            <v>0</v>
          </cell>
          <cell r="Q405" t="str">
            <v>TRIFASICA</v>
          </cell>
          <cell r="R405" t="str">
            <v>RESIDENCIAL</v>
          </cell>
          <cell r="S405" t="str">
            <v>RESIDENCIAL</v>
          </cell>
        </row>
        <row r="406">
          <cell r="B406" t="str">
            <v>A018667863</v>
          </cell>
          <cell r="C406">
            <v>42702</v>
          </cell>
          <cell r="D406">
            <v>2016</v>
          </cell>
          <cell r="E406">
            <v>11</v>
          </cell>
          <cell r="F406" t="str">
            <v>ADALGISA BALDOTTO EMERY</v>
          </cell>
          <cell r="G406" t="str">
            <v>988.610.507-00</v>
          </cell>
          <cell r="H406">
            <v>3638687</v>
          </cell>
          <cell r="I406" t="str">
            <v>PINHEIROS Nº 89</v>
          </cell>
          <cell r="J406" t="str">
            <v>25600-000</v>
          </cell>
          <cell r="K406" t="str">
            <v>PETROPOLIS</v>
          </cell>
          <cell r="L406" t="str">
            <v>SERRANA</v>
          </cell>
          <cell r="M406" t="str">
            <v>(24) 2247-6844</v>
          </cell>
          <cell r="N406">
            <v>0</v>
          </cell>
          <cell r="O406" t="str">
            <v>SOLAR</v>
          </cell>
          <cell r="P406">
            <v>0</v>
          </cell>
          <cell r="Q406" t="str">
            <v>TRIFASICA</v>
          </cell>
          <cell r="R406" t="str">
            <v>RESIDENCIAL</v>
          </cell>
          <cell r="S406" t="str">
            <v>RESIDENCIAL</v>
          </cell>
        </row>
        <row r="407">
          <cell r="B407" t="str">
            <v>A018671736</v>
          </cell>
          <cell r="C407">
            <v>42703</v>
          </cell>
          <cell r="D407">
            <v>2016</v>
          </cell>
          <cell r="E407">
            <v>11</v>
          </cell>
          <cell r="F407" t="str">
            <v>BRUNO ENGERT RIZZO</v>
          </cell>
          <cell r="G407">
            <v>0</v>
          </cell>
          <cell r="H407">
            <v>189676</v>
          </cell>
          <cell r="I407">
            <v>0</v>
          </cell>
          <cell r="J407">
            <v>0</v>
          </cell>
          <cell r="K407">
            <v>0</v>
          </cell>
          <cell r="L407" t="e">
            <v>#N/A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B408" t="str">
            <v>A018675813</v>
          </cell>
          <cell r="C408">
            <v>42703</v>
          </cell>
          <cell r="D408">
            <v>2016</v>
          </cell>
          <cell r="E408">
            <v>11</v>
          </cell>
          <cell r="F408" t="str">
            <v>JUAREZ SANTOS DINIZ</v>
          </cell>
          <cell r="G408" t="str">
            <v>676.999.797-53</v>
          </cell>
          <cell r="H408">
            <v>6608309</v>
          </cell>
          <cell r="I408" t="str">
            <v>TRAV SÃO FELICIANO Nº 85 SOB</v>
          </cell>
          <cell r="J408" t="str">
            <v>24120-270</v>
          </cell>
          <cell r="K408" t="str">
            <v>NITERÓI</v>
          </cell>
          <cell r="L408" t="str">
            <v>CENTRO</v>
          </cell>
          <cell r="M408" t="str">
            <v>(21) 99756-3985</v>
          </cell>
          <cell r="N408" t="str">
            <v>juarez_diniz@hotmail.com</v>
          </cell>
          <cell r="O408" t="str">
            <v>SOLAR</v>
          </cell>
          <cell r="P408">
            <v>5.04</v>
          </cell>
          <cell r="Q408" t="str">
            <v>TRIFASICA</v>
          </cell>
          <cell r="R408" t="str">
            <v>RESIDENCIAL</v>
          </cell>
          <cell r="S408" t="str">
            <v>RESIDENCIAL</v>
          </cell>
        </row>
        <row r="409">
          <cell r="B409" t="str">
            <v>A018682308</v>
          </cell>
          <cell r="C409">
            <v>42704</v>
          </cell>
          <cell r="D409">
            <v>2016</v>
          </cell>
          <cell r="E409">
            <v>11</v>
          </cell>
          <cell r="F409" t="str">
            <v>ELIEL MARTINS DA SILVA</v>
          </cell>
          <cell r="G409">
            <v>0</v>
          </cell>
          <cell r="H409">
            <v>384886</v>
          </cell>
          <cell r="I409">
            <v>0</v>
          </cell>
          <cell r="J409">
            <v>0</v>
          </cell>
          <cell r="K409">
            <v>0</v>
          </cell>
          <cell r="L409" t="e">
            <v>#N/A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B410" t="str">
            <v>A018683748</v>
          </cell>
          <cell r="C410">
            <v>42704</v>
          </cell>
          <cell r="D410">
            <v>2016</v>
          </cell>
          <cell r="E410">
            <v>11</v>
          </cell>
          <cell r="F410" t="str">
            <v>CARLOS ROBERTO TEIXEIRA</v>
          </cell>
          <cell r="G410" t="str">
            <v>246.599.757-20</v>
          </cell>
          <cell r="H410">
            <v>506254</v>
          </cell>
          <cell r="I410" t="str">
            <v>ADIB CHAIM ELIAS</v>
          </cell>
          <cell r="J410" t="str">
            <v>28470-000</v>
          </cell>
          <cell r="K410" t="str">
            <v>STO ANTONIO DE PADUA</v>
          </cell>
          <cell r="L410" t="str">
            <v>MACAE</v>
          </cell>
          <cell r="M410" t="str">
            <v>(22) 3853-0125</v>
          </cell>
          <cell r="N410" t="str">
            <v>lutterbach@superig.com.br</v>
          </cell>
          <cell r="O410" t="str">
            <v>SOLAR</v>
          </cell>
          <cell r="P410">
            <v>6</v>
          </cell>
          <cell r="Q410" t="str">
            <v>TRIFASICA</v>
          </cell>
          <cell r="R410" t="str">
            <v>RESIDENCIAL</v>
          </cell>
          <cell r="S410" t="str">
            <v>RESIDENCIAL</v>
          </cell>
        </row>
        <row r="411">
          <cell r="B411" t="str">
            <v>A018698810</v>
          </cell>
          <cell r="C411">
            <v>42705</v>
          </cell>
          <cell r="D411">
            <v>2016</v>
          </cell>
          <cell r="E411">
            <v>12</v>
          </cell>
          <cell r="F411" t="str">
            <v>CLINER COMERCIO E SERVIÇOS LTDA</v>
          </cell>
          <cell r="G411" t="str">
            <v>00.341.170/0001-30</v>
          </cell>
          <cell r="H411">
            <v>1479272</v>
          </cell>
          <cell r="I411" t="str">
            <v>RUA E FLORENTIM LT 27 QD 212</v>
          </cell>
          <cell r="J411" t="str">
            <v>24716-110</v>
          </cell>
          <cell r="K411" t="str">
            <v>SÃO GONÇALO</v>
          </cell>
          <cell r="L411" t="str">
            <v>SÃO GONÇALO</v>
          </cell>
          <cell r="M411" t="str">
            <v>(21) 3706-4128</v>
          </cell>
          <cell r="N411" t="str">
            <v>cliner@cliner.com.br</v>
          </cell>
          <cell r="O411" t="str">
            <v>SOLAR</v>
          </cell>
          <cell r="P411">
            <v>2.6</v>
          </cell>
          <cell r="Q411" t="str">
            <v>TRIFASICA</v>
          </cell>
          <cell r="R411" t="str">
            <v>RESIDENCIAL</v>
          </cell>
          <cell r="S411" t="str">
            <v>RESIDENCIAL</v>
          </cell>
        </row>
        <row r="412">
          <cell r="B412" t="str">
            <v>A018709352</v>
          </cell>
          <cell r="C412">
            <v>42706</v>
          </cell>
          <cell r="D412">
            <v>2016</v>
          </cell>
          <cell r="E412">
            <v>12</v>
          </cell>
          <cell r="F412" t="str">
            <v>FRANCISCO CARLOS DOS SANTOS</v>
          </cell>
          <cell r="G412" t="str">
            <v>859.716.857-91</v>
          </cell>
          <cell r="H412">
            <v>6540411</v>
          </cell>
          <cell r="I412" t="str">
            <v>RUA BELA VISTA Nº 74</v>
          </cell>
          <cell r="J412" t="str">
            <v>28990-000</v>
          </cell>
          <cell r="K412" t="str">
            <v>SAQUAREMA</v>
          </cell>
          <cell r="L412" t="str">
            <v>LAGOS</v>
          </cell>
          <cell r="M412" t="str">
            <v>(22) 98576-3888</v>
          </cell>
          <cell r="N412" t="str">
            <v>chicocsandrade@yahoo.com.br</v>
          </cell>
          <cell r="O412" t="str">
            <v>SOLAR</v>
          </cell>
          <cell r="P412">
            <v>5.2</v>
          </cell>
          <cell r="Q412" t="str">
            <v>BIFÁSICA</v>
          </cell>
          <cell r="R412" t="str">
            <v>RESIDENCIAL</v>
          </cell>
          <cell r="S412" t="str">
            <v>RESIDENCIAL</v>
          </cell>
        </row>
        <row r="413">
          <cell r="B413" t="str">
            <v>A018719436</v>
          </cell>
          <cell r="C413">
            <v>42709</v>
          </cell>
          <cell r="D413">
            <v>2016</v>
          </cell>
          <cell r="E413">
            <v>12</v>
          </cell>
          <cell r="F413" t="str">
            <v>ANDRE LUIZ TORRES RIBAS</v>
          </cell>
          <cell r="G413" t="str">
            <v>024.904.787-02</v>
          </cell>
          <cell r="H413">
            <v>6574442</v>
          </cell>
          <cell r="I413" t="str">
            <v>RUA 2 LT 8</v>
          </cell>
          <cell r="J413" t="str">
            <v>24800-000</v>
          </cell>
          <cell r="K413" t="str">
            <v>ITABORAÍ</v>
          </cell>
          <cell r="L413" t="str">
            <v>SÃO GONÇALO</v>
          </cell>
          <cell r="M413" t="str">
            <v>(21) 98609-1301</v>
          </cell>
          <cell r="N413" t="str">
            <v>tribas72@gmail.com</v>
          </cell>
          <cell r="O413" t="str">
            <v>SOLAR</v>
          </cell>
          <cell r="P413">
            <v>2.65</v>
          </cell>
          <cell r="Q413" t="str">
            <v>BIFÁSICA</v>
          </cell>
          <cell r="R413" t="str">
            <v>RESIDENCIAL</v>
          </cell>
          <cell r="S413" t="str">
            <v>RESIDENCIAL</v>
          </cell>
        </row>
        <row r="414">
          <cell r="B414" t="str">
            <v>A018724435</v>
          </cell>
          <cell r="C414">
            <v>42709</v>
          </cell>
          <cell r="D414">
            <v>2016</v>
          </cell>
          <cell r="E414">
            <v>12</v>
          </cell>
          <cell r="F414" t="str">
            <v>IVON PINHEIRO DE FARIA</v>
          </cell>
          <cell r="G414" t="str">
            <v>943.621.307-72</v>
          </cell>
          <cell r="H414">
            <v>5925771</v>
          </cell>
          <cell r="I414" t="str">
            <v>AV NILO PEÇANHA Nº 614 QD L LT 11</v>
          </cell>
          <cell r="J414">
            <v>0</v>
          </cell>
          <cell r="K414" t="str">
            <v>CAMPOS</v>
          </cell>
          <cell r="L414" t="str">
            <v>CAMPOS</v>
          </cell>
          <cell r="M414" t="str">
            <v>(22) 98126-3751</v>
          </cell>
          <cell r="N414" t="str">
            <v>ivonfaria@yahoo.com.br</v>
          </cell>
          <cell r="O414" t="str">
            <v>SOLAR</v>
          </cell>
          <cell r="P414">
            <v>3.15</v>
          </cell>
          <cell r="Q414" t="str">
            <v>BIFÁSICA</v>
          </cell>
          <cell r="R414" t="str">
            <v>RESIDENCIAL</v>
          </cell>
          <cell r="S414" t="str">
            <v>RESIDENCIAL</v>
          </cell>
        </row>
        <row r="415">
          <cell r="B415" t="str">
            <v>A018735080</v>
          </cell>
          <cell r="C415">
            <v>42710</v>
          </cell>
          <cell r="D415">
            <v>2016</v>
          </cell>
          <cell r="E415">
            <v>12</v>
          </cell>
          <cell r="F415" t="str">
            <v>N T G MORAES ACADEMIA LTDA ME</v>
          </cell>
          <cell r="G415" t="str">
            <v>11.093.675/0001-49</v>
          </cell>
          <cell r="H415">
            <v>3983798</v>
          </cell>
          <cell r="I415" t="str">
            <v>RUA NOVA FRIBURGO LT 17 QD 82</v>
          </cell>
          <cell r="J415" t="str">
            <v>28890-000</v>
          </cell>
          <cell r="K415" t="str">
            <v>RIO DAS OSTRAS</v>
          </cell>
          <cell r="L415" t="str">
            <v>MACAE</v>
          </cell>
          <cell r="M415" t="str">
            <v>(22) 2760-6925</v>
          </cell>
          <cell r="N415" t="str">
            <v>ac.metafitness@gmail.com</v>
          </cell>
          <cell r="O415" t="str">
            <v>SOLAR</v>
          </cell>
          <cell r="P415">
            <v>31.8</v>
          </cell>
          <cell r="Q415" t="str">
            <v>TRIFASICA</v>
          </cell>
          <cell r="R415" t="str">
            <v>RESIDENCIAL</v>
          </cell>
          <cell r="S415" t="str">
            <v>RESIDENCIAL</v>
          </cell>
        </row>
        <row r="416">
          <cell r="B416" t="str">
            <v>A018737481</v>
          </cell>
          <cell r="C416">
            <v>42710</v>
          </cell>
          <cell r="D416">
            <v>2016</v>
          </cell>
          <cell r="E416">
            <v>12</v>
          </cell>
          <cell r="F416" t="str">
            <v>RONALDO DUARTE BARCELOS</v>
          </cell>
          <cell r="G416" t="str">
            <v>057.510.568-25</v>
          </cell>
          <cell r="H416">
            <v>5115194</v>
          </cell>
          <cell r="I416" t="str">
            <v>AV MARIO THEOPHILO GUERRA LT 24</v>
          </cell>
          <cell r="J416" t="str">
            <v>28940-880</v>
          </cell>
          <cell r="K416" t="str">
            <v>SÃO PEDRO DA ALDEIA</v>
          </cell>
          <cell r="L416" t="str">
            <v>LAGOS</v>
          </cell>
          <cell r="M416" t="str">
            <v>(22) 98826-4510</v>
          </cell>
          <cell r="N416" t="str">
            <v>barceloscc@hotmail.com</v>
          </cell>
          <cell r="O416" t="str">
            <v>SOLAR</v>
          </cell>
          <cell r="P416">
            <v>2.6</v>
          </cell>
          <cell r="Q416" t="str">
            <v>TRIFASICA</v>
          </cell>
          <cell r="R416" t="str">
            <v>RESIDENCIAL</v>
          </cell>
          <cell r="S416" t="str">
            <v>RESIDENCIAL</v>
          </cell>
        </row>
        <row r="417">
          <cell r="B417" t="str">
            <v>A018737527</v>
          </cell>
          <cell r="C417">
            <v>42710</v>
          </cell>
          <cell r="D417">
            <v>2016</v>
          </cell>
          <cell r="E417">
            <v>12</v>
          </cell>
          <cell r="F417" t="str">
            <v>LUCIA HELENA SLOMPO</v>
          </cell>
          <cell r="G417" t="str">
            <v>500.653.009-04</v>
          </cell>
          <cell r="H417">
            <v>2357560</v>
          </cell>
          <cell r="I417" t="str">
            <v>RUA 80 LT 15 QD 217</v>
          </cell>
          <cell r="J417" t="str">
            <v>24342-460</v>
          </cell>
          <cell r="K417" t="str">
            <v>NITERÓI</v>
          </cell>
          <cell r="L417" t="str">
            <v>CENTRO</v>
          </cell>
          <cell r="M417" t="str">
            <v>(21) 2609-7591</v>
          </cell>
          <cell r="N417" t="str">
            <v>luciahslompo@gmail.com</v>
          </cell>
          <cell r="O417" t="str">
            <v>SOLAR</v>
          </cell>
          <cell r="P417">
            <v>3.64</v>
          </cell>
          <cell r="Q417" t="str">
            <v>TRIFASICA</v>
          </cell>
          <cell r="R417" t="str">
            <v>RESIDENCIAL</v>
          </cell>
          <cell r="S417" t="str">
            <v>RESIDENCIAL</v>
          </cell>
        </row>
        <row r="418">
          <cell r="B418" t="str">
            <v>A018743051</v>
          </cell>
          <cell r="C418">
            <v>42711</v>
          </cell>
          <cell r="D418">
            <v>2016</v>
          </cell>
          <cell r="E418">
            <v>12</v>
          </cell>
          <cell r="F418" t="str">
            <v>MARINEI DA MOTA SILVA</v>
          </cell>
          <cell r="G418" t="str">
            <v>893.636.397-20</v>
          </cell>
          <cell r="H418">
            <v>1952701</v>
          </cell>
          <cell r="I418" t="str">
            <v>RUA NILO DE SOUZA VIANA Nº 217</v>
          </cell>
          <cell r="J418" t="str">
            <v>28970-000</v>
          </cell>
          <cell r="K418" t="str">
            <v>ARARUAMA</v>
          </cell>
          <cell r="L418" t="str">
            <v>LAGOS</v>
          </cell>
          <cell r="M418" t="str">
            <v>(22) 2265-0348</v>
          </cell>
          <cell r="N418" t="str">
            <v>mluquez@ampla.com.br</v>
          </cell>
          <cell r="O418" t="str">
            <v>SOLAR</v>
          </cell>
          <cell r="P418">
            <v>3.12</v>
          </cell>
          <cell r="Q418" t="str">
            <v>BIFÁSICA</v>
          </cell>
          <cell r="R418" t="str">
            <v>RESIDENCIAL</v>
          </cell>
          <cell r="S418" t="str">
            <v>RESIDENCIAL</v>
          </cell>
        </row>
        <row r="419">
          <cell r="B419" t="str">
            <v>A018746493</v>
          </cell>
          <cell r="C419">
            <v>42711</v>
          </cell>
          <cell r="D419">
            <v>2016</v>
          </cell>
          <cell r="E419">
            <v>12</v>
          </cell>
          <cell r="F419" t="str">
            <v>PAULO PEDROSA ANDRADE</v>
          </cell>
          <cell r="G419" t="str">
            <v>546.724.066-87</v>
          </cell>
          <cell r="H419">
            <v>6519903</v>
          </cell>
          <cell r="I419" t="str">
            <v>RUA OLIMPIA PEREIRA Nº 50-52</v>
          </cell>
          <cell r="J419" t="str">
            <v>28000-000</v>
          </cell>
          <cell r="K419" t="str">
            <v>CAMPOS</v>
          </cell>
          <cell r="L419" t="str">
            <v>CAMPOS</v>
          </cell>
          <cell r="M419" t="str">
            <v>(22) 99985-9824</v>
          </cell>
          <cell r="N419" t="str">
            <v>ecoeficazsolar@gmail.com</v>
          </cell>
          <cell r="O419" t="str">
            <v>SOLAR</v>
          </cell>
          <cell r="P419">
            <v>3.2</v>
          </cell>
          <cell r="Q419" t="str">
            <v>BIFÁSICA</v>
          </cell>
          <cell r="R419" t="str">
            <v>RESIDENCIAL</v>
          </cell>
          <cell r="S419" t="str">
            <v>RESIDENCIAL</v>
          </cell>
        </row>
        <row r="420">
          <cell r="B420" t="str">
            <v>A018757009</v>
          </cell>
          <cell r="C420">
            <v>42712</v>
          </cell>
          <cell r="D420">
            <v>2016</v>
          </cell>
          <cell r="E420">
            <v>12</v>
          </cell>
          <cell r="F420" t="str">
            <v>VANESSA ALMEIDA DA SILVA</v>
          </cell>
          <cell r="G420" t="str">
            <v>781.702.062-00</v>
          </cell>
          <cell r="H420">
            <v>5814832</v>
          </cell>
          <cell r="I420" t="str">
            <v>RUA DAS VIOLETAS QD 14 LT 14</v>
          </cell>
          <cell r="J420" t="str">
            <v>24930-508</v>
          </cell>
          <cell r="K420" t="str">
            <v>MARICÁ</v>
          </cell>
          <cell r="L420" t="str">
            <v>CENTRO</v>
          </cell>
          <cell r="M420" t="str">
            <v>(21) 2636-9360</v>
          </cell>
          <cell r="N420">
            <v>0</v>
          </cell>
          <cell r="O420" t="str">
            <v>SOLAR</v>
          </cell>
          <cell r="P420">
            <v>0</v>
          </cell>
          <cell r="Q420" t="str">
            <v>TRIFASICA</v>
          </cell>
          <cell r="R420" t="str">
            <v>RESIDENCIAL</v>
          </cell>
          <cell r="S420" t="str">
            <v>RESIDENCIAL</v>
          </cell>
        </row>
        <row r="421">
          <cell r="B421" t="str">
            <v>A018769509</v>
          </cell>
          <cell r="C421">
            <v>42713</v>
          </cell>
          <cell r="D421">
            <v>2016</v>
          </cell>
          <cell r="E421">
            <v>12</v>
          </cell>
          <cell r="F421" t="str">
            <v>MICHELE LAUREANTI</v>
          </cell>
          <cell r="G421" t="str">
            <v>006.842.159-18</v>
          </cell>
          <cell r="H421">
            <v>3815856</v>
          </cell>
          <cell r="I421" t="str">
            <v>RUA DO COMERCIO Nº 875</v>
          </cell>
          <cell r="J421" t="str">
            <v>23951-350</v>
          </cell>
          <cell r="K421" t="str">
            <v>ANGRA DOS REIS</v>
          </cell>
          <cell r="L421" t="str">
            <v>SUL</v>
          </cell>
          <cell r="M421" t="str">
            <v>(24) 3362-2208</v>
          </cell>
          <cell r="N421" t="str">
            <v>mlaureanti@tiscali.it</v>
          </cell>
          <cell r="O421" t="str">
            <v>SOLAR</v>
          </cell>
          <cell r="P421">
            <v>4.7699999999999996</v>
          </cell>
          <cell r="Q421" t="str">
            <v>TRIFASICA</v>
          </cell>
          <cell r="R421" t="str">
            <v>RESIDENCIAL</v>
          </cell>
          <cell r="S421" t="str">
            <v>RESIDENCIAL</v>
          </cell>
        </row>
        <row r="422">
          <cell r="B422" t="str">
            <v>A018790968</v>
          </cell>
          <cell r="C422">
            <v>42717</v>
          </cell>
          <cell r="D422">
            <v>2016</v>
          </cell>
          <cell r="E422">
            <v>12</v>
          </cell>
          <cell r="F422" t="str">
            <v>MARCOS ROUJET OTTO FUCHS</v>
          </cell>
          <cell r="G422" t="str">
            <v>005.105.917-79</v>
          </cell>
          <cell r="H422">
            <v>2481865</v>
          </cell>
          <cell r="I422" t="str">
            <v xml:space="preserve">RUA EMILIO LOPES CS 515 </v>
          </cell>
          <cell r="J422" t="str">
            <v>28940-000</v>
          </cell>
          <cell r="K422" t="str">
            <v>SÃO PEDRO DA ALDEIA</v>
          </cell>
          <cell r="L422" t="str">
            <v>LAGOS</v>
          </cell>
          <cell r="M422">
            <v>0</v>
          </cell>
          <cell r="N422" t="str">
            <v>roujetfuchk@hotmail.com</v>
          </cell>
          <cell r="O422" t="str">
            <v>SOLAR</v>
          </cell>
          <cell r="P422">
            <v>0</v>
          </cell>
          <cell r="Q422" t="str">
            <v>BIFÁSICA</v>
          </cell>
          <cell r="R422" t="str">
            <v>RESIDENCIAL</v>
          </cell>
          <cell r="S422" t="str">
            <v>RESIDENCIAL</v>
          </cell>
        </row>
        <row r="423">
          <cell r="B423" t="str">
            <v>A018792796</v>
          </cell>
          <cell r="C423">
            <v>42717</v>
          </cell>
          <cell r="D423">
            <v>2016</v>
          </cell>
          <cell r="E423">
            <v>12</v>
          </cell>
          <cell r="F423" t="str">
            <v>ALEXANDRE PAIXÃO WAGNER</v>
          </cell>
          <cell r="G423" t="str">
            <v>825.419.497-15</v>
          </cell>
          <cell r="H423">
            <v>1967425</v>
          </cell>
          <cell r="I423" t="str">
            <v xml:space="preserve">RUA MANAGUA Nº 591 SITIO TABAJARAS COND </v>
          </cell>
          <cell r="J423" t="str">
            <v>24322-115</v>
          </cell>
          <cell r="K423" t="str">
            <v>NITERÓI</v>
          </cell>
          <cell r="L423" t="str">
            <v>CENTRO</v>
          </cell>
          <cell r="M423" t="str">
            <v>(21) 2616-0342</v>
          </cell>
          <cell r="N423" t="str">
            <v>apwagner@uol.com.br</v>
          </cell>
          <cell r="O423" t="str">
            <v>SOLAR</v>
          </cell>
          <cell r="P423">
            <v>4.2</v>
          </cell>
          <cell r="Q423" t="str">
            <v>TRIFASICA</v>
          </cell>
          <cell r="R423" t="str">
            <v>RESIDENCIAL</v>
          </cell>
          <cell r="S423" t="str">
            <v>RESIDENCIAL</v>
          </cell>
        </row>
        <row r="424">
          <cell r="B424" t="str">
            <v>A018802673</v>
          </cell>
          <cell r="C424">
            <v>42718</v>
          </cell>
          <cell r="D424">
            <v>2016</v>
          </cell>
          <cell r="E424">
            <v>12</v>
          </cell>
          <cell r="F424" t="str">
            <v xml:space="preserve">CARLOS ROBERTO DE OLIVEIRA </v>
          </cell>
          <cell r="G424" t="str">
            <v>070.644.337-37</v>
          </cell>
          <cell r="H424">
            <v>3605032</v>
          </cell>
          <cell r="I424" t="str">
            <v>RUA AGUINALDO MACHADO Nº 102</v>
          </cell>
          <cell r="J424" t="str">
            <v>28020-130</v>
          </cell>
          <cell r="K424" t="str">
            <v>CAMPOS</v>
          </cell>
          <cell r="L424" t="str">
            <v>CAMPOS</v>
          </cell>
          <cell r="M424" t="str">
            <v>(21) 9836-2083</v>
          </cell>
          <cell r="N424" t="str">
            <v>jrconta@gmail.com</v>
          </cell>
          <cell r="O424" t="str">
            <v>SOLAR</v>
          </cell>
          <cell r="P424">
            <v>5.12</v>
          </cell>
          <cell r="Q424" t="str">
            <v>TRIFASICA</v>
          </cell>
          <cell r="R424" t="str">
            <v>RESIDENCIAL</v>
          </cell>
          <cell r="S424" t="str">
            <v>RESIDENCIAL</v>
          </cell>
        </row>
        <row r="425">
          <cell r="B425" t="str">
            <v>A018802787</v>
          </cell>
          <cell r="C425">
            <v>42718</v>
          </cell>
          <cell r="D425">
            <v>2016</v>
          </cell>
          <cell r="E425">
            <v>12</v>
          </cell>
          <cell r="F425" t="str">
            <v>PAULO TADEU SIFRONIO NASCIMENTO</v>
          </cell>
          <cell r="G425" t="str">
            <v>071.360.857-99</v>
          </cell>
          <cell r="H425">
            <v>3889968</v>
          </cell>
          <cell r="I425" t="str">
            <v>RUA PAULO ROBERTO Nº 100</v>
          </cell>
          <cell r="J425" t="str">
            <v>24450-080</v>
          </cell>
          <cell r="K425" t="str">
            <v>SÃO GONÇALO</v>
          </cell>
          <cell r="L425" t="str">
            <v>SÃO GONÇALO</v>
          </cell>
          <cell r="M425">
            <v>0</v>
          </cell>
          <cell r="N425">
            <v>0</v>
          </cell>
          <cell r="O425" t="str">
            <v>SOLAR</v>
          </cell>
          <cell r="P425">
            <v>0</v>
          </cell>
          <cell r="Q425" t="str">
            <v>BIFÁSICA</v>
          </cell>
          <cell r="R425" t="str">
            <v>RESIDENCIAL</v>
          </cell>
          <cell r="S425" t="str">
            <v>RESIDENCIAL</v>
          </cell>
        </row>
        <row r="426">
          <cell r="B426" t="str">
            <v>A018807044</v>
          </cell>
          <cell r="C426">
            <v>42718</v>
          </cell>
          <cell r="D426">
            <v>2016</v>
          </cell>
          <cell r="E426">
            <v>12</v>
          </cell>
          <cell r="F426" t="str">
            <v>JORGE FERNANDES VILLAS BOAS</v>
          </cell>
          <cell r="G426" t="str">
            <v>349.350.537-04</v>
          </cell>
          <cell r="H426">
            <v>3364117</v>
          </cell>
          <cell r="I426" t="str">
            <v>RUA 49 SN</v>
          </cell>
          <cell r="J426" t="str">
            <v>25940-000</v>
          </cell>
          <cell r="K426" t="str">
            <v>GUAPIMIRIM</v>
          </cell>
          <cell r="L426" t="str">
            <v>MAGÉ</v>
          </cell>
          <cell r="M426" t="str">
            <v>(21) 2747-9010</v>
          </cell>
          <cell r="N426" t="str">
            <v>villboas@hotmail.com</v>
          </cell>
          <cell r="O426" t="str">
            <v>SOLAR</v>
          </cell>
          <cell r="P426">
            <v>4.16</v>
          </cell>
          <cell r="Q426" t="str">
            <v>TRIFASICA</v>
          </cell>
          <cell r="R426" t="str">
            <v>RESIDENCIAL</v>
          </cell>
          <cell r="S426" t="str">
            <v>RESIDENCIAL</v>
          </cell>
        </row>
        <row r="427">
          <cell r="B427" t="str">
            <v>A018841776</v>
          </cell>
          <cell r="C427">
            <v>42723</v>
          </cell>
          <cell r="D427">
            <v>2016</v>
          </cell>
          <cell r="E427">
            <v>12</v>
          </cell>
          <cell r="F427" t="str">
            <v>CID DE CARVALHO GARCIA</v>
          </cell>
          <cell r="G427" t="str">
            <v>029.970.027-53</v>
          </cell>
          <cell r="H427">
            <v>2335400</v>
          </cell>
          <cell r="I427" t="str">
            <v xml:space="preserve">RUA PROF JORGE SALOMÃO Nº 240 </v>
          </cell>
          <cell r="J427" t="str">
            <v>23900-000</v>
          </cell>
          <cell r="K427" t="str">
            <v>ANGRA DOS REIS</v>
          </cell>
          <cell r="L427" t="str">
            <v>SUL</v>
          </cell>
          <cell r="M427" t="str">
            <v>(21) 9989-3991</v>
          </cell>
          <cell r="N427" t="str">
            <v>cidcgarcia@gmail.com</v>
          </cell>
          <cell r="O427" t="str">
            <v>SOLAR</v>
          </cell>
          <cell r="P427">
            <v>6</v>
          </cell>
          <cell r="Q427" t="str">
            <v>TRIFASICA</v>
          </cell>
          <cell r="R427" t="str">
            <v>COMERCIAL</v>
          </cell>
          <cell r="S427" t="str">
            <v>COMERCIAL</v>
          </cell>
        </row>
        <row r="428">
          <cell r="B428" t="str">
            <v>A018848773</v>
          </cell>
          <cell r="C428">
            <v>42723</v>
          </cell>
          <cell r="D428">
            <v>2016</v>
          </cell>
          <cell r="E428">
            <v>12</v>
          </cell>
          <cell r="F428" t="str">
            <v>ELIEL MARTINS DA SILVA</v>
          </cell>
          <cell r="G428" t="str">
            <v>760.136.267-15</v>
          </cell>
          <cell r="H428">
            <v>384886</v>
          </cell>
          <cell r="I428" t="str">
            <v>RUA 19 DE NOVEMBRO Nº 322</v>
          </cell>
          <cell r="J428" t="str">
            <v>24431-580</v>
          </cell>
          <cell r="K428" t="str">
            <v>SÃO GONÇALO</v>
          </cell>
          <cell r="L428" t="str">
            <v>SÃO GONÇALO</v>
          </cell>
          <cell r="M428" t="str">
            <v>(21) 2605-1360</v>
          </cell>
          <cell r="N428" t="str">
            <v>elielmsilva@gmail.com</v>
          </cell>
          <cell r="O428" t="str">
            <v>SOLAR</v>
          </cell>
          <cell r="P428">
            <v>0</v>
          </cell>
          <cell r="Q428" t="str">
            <v>BIFÁSICA</v>
          </cell>
          <cell r="R428" t="str">
            <v>RESIDENCIAL</v>
          </cell>
          <cell r="S428" t="str">
            <v>RESIDENCIAL</v>
          </cell>
        </row>
        <row r="429">
          <cell r="B429" t="str">
            <v>A018858226</v>
          </cell>
          <cell r="C429">
            <v>42724</v>
          </cell>
          <cell r="D429">
            <v>2016</v>
          </cell>
          <cell r="E429">
            <v>12</v>
          </cell>
          <cell r="F429" t="str">
            <v>MARIA ALICE DA COSTA</v>
          </cell>
          <cell r="G429" t="str">
            <v>519.861.167-00</v>
          </cell>
          <cell r="H429">
            <v>5071026</v>
          </cell>
          <cell r="I429" t="str">
            <v>RUA 5 SN QD 92</v>
          </cell>
          <cell r="J429" t="str">
            <v>28970-000</v>
          </cell>
          <cell r="K429" t="str">
            <v>ARARUAMA</v>
          </cell>
          <cell r="L429" t="str">
            <v>LAGOS</v>
          </cell>
          <cell r="M429">
            <v>0</v>
          </cell>
          <cell r="N429">
            <v>0</v>
          </cell>
          <cell r="O429" t="str">
            <v>SOLAR</v>
          </cell>
          <cell r="P429">
            <v>0</v>
          </cell>
          <cell r="Q429" t="str">
            <v>BIFÁSICA</v>
          </cell>
          <cell r="R429" t="str">
            <v>RESIDENCIAL</v>
          </cell>
          <cell r="S429" t="str">
            <v>RESIDENCIAL</v>
          </cell>
        </row>
        <row r="430">
          <cell r="B430" t="str">
            <v>A018861170</v>
          </cell>
          <cell r="C430">
            <v>42724</v>
          </cell>
          <cell r="D430">
            <v>2016</v>
          </cell>
          <cell r="E430">
            <v>12</v>
          </cell>
          <cell r="F430" t="str">
            <v>FATIMA DE LOURDES DA COSTA</v>
          </cell>
          <cell r="G430" t="str">
            <v>513.595.707-30</v>
          </cell>
          <cell r="H430">
            <v>2704623</v>
          </cell>
          <cell r="I430" t="str">
            <v xml:space="preserve">ROD RIO SANTOS CD PORTO BELO LT 12 </v>
          </cell>
          <cell r="J430" t="str">
            <v>23860-000</v>
          </cell>
          <cell r="K430" t="str">
            <v>MANGARATIBA</v>
          </cell>
          <cell r="L430" t="str">
            <v>SUL</v>
          </cell>
          <cell r="M430" t="str">
            <v>(21) 2494-8683</v>
          </cell>
          <cell r="N430">
            <v>0</v>
          </cell>
          <cell r="O430" t="str">
            <v>SOLAR</v>
          </cell>
          <cell r="P430">
            <v>0</v>
          </cell>
          <cell r="Q430" t="str">
            <v>TRIFASICA</v>
          </cell>
          <cell r="R430" t="str">
            <v>RESIDENCIAL</v>
          </cell>
          <cell r="S430" t="str">
            <v>RESIDENCIAL</v>
          </cell>
        </row>
        <row r="431">
          <cell r="B431" t="str">
            <v>A018892467</v>
          </cell>
          <cell r="C431">
            <v>42727</v>
          </cell>
          <cell r="D431">
            <v>2016</v>
          </cell>
          <cell r="E431">
            <v>12</v>
          </cell>
          <cell r="F431" t="str">
            <v>ANGELA MARIA LIMA SOUTO</v>
          </cell>
          <cell r="G431" t="str">
            <v>734.887.557-20</v>
          </cell>
          <cell r="H431">
            <v>3383092</v>
          </cell>
          <cell r="I431" t="str">
            <v>RUA 02 Nº 62</v>
          </cell>
          <cell r="J431" t="str">
            <v>24000-000</v>
          </cell>
          <cell r="K431" t="str">
            <v>NITERÓI</v>
          </cell>
          <cell r="L431" t="str">
            <v>CENTRO</v>
          </cell>
          <cell r="M431" t="str">
            <v>(21) 2616-3080</v>
          </cell>
          <cell r="N431" t="str">
            <v>clamag1@uol.com.br</v>
          </cell>
          <cell r="O431" t="str">
            <v>SOLAR</v>
          </cell>
          <cell r="P431">
            <v>3.6</v>
          </cell>
          <cell r="Q431" t="str">
            <v>TRIFASICA</v>
          </cell>
          <cell r="R431" t="str">
            <v>RESIDENCIAL</v>
          </cell>
          <cell r="S431" t="str">
            <v>RESIDENCIAL</v>
          </cell>
        </row>
        <row r="432">
          <cell r="B432" t="str">
            <v>A018899836</v>
          </cell>
          <cell r="C432">
            <v>42730</v>
          </cell>
          <cell r="D432">
            <v>2016</v>
          </cell>
          <cell r="E432">
            <v>12</v>
          </cell>
          <cell r="F432" t="str">
            <v>CARLA FRANCO MARTINS</v>
          </cell>
          <cell r="G432" t="str">
            <v>105.494.197-13</v>
          </cell>
          <cell r="H432">
            <v>4226080</v>
          </cell>
          <cell r="I432" t="str">
            <v>RUA MAL TAUMATURGO Nº 100 404</v>
          </cell>
          <cell r="J432" t="str">
            <v>25964-350</v>
          </cell>
          <cell r="K432" t="str">
            <v>TERESOPOLIS</v>
          </cell>
          <cell r="L432" t="str">
            <v>SERRANA</v>
          </cell>
          <cell r="M432">
            <v>0</v>
          </cell>
          <cell r="N432" t="str">
            <v>carlinhafm@yahoo.com.br</v>
          </cell>
          <cell r="O432" t="str">
            <v>SOLAR</v>
          </cell>
          <cell r="P432">
            <v>0</v>
          </cell>
          <cell r="Q432" t="str">
            <v>TRIFASICA</v>
          </cell>
          <cell r="R432" t="str">
            <v>RESIDENCIAL</v>
          </cell>
          <cell r="S432" t="str">
            <v>RESIDENCIAL</v>
          </cell>
        </row>
        <row r="433">
          <cell r="B433" t="str">
            <v>A018900185</v>
          </cell>
          <cell r="C433">
            <v>42730</v>
          </cell>
          <cell r="D433">
            <v>2016</v>
          </cell>
          <cell r="E433">
            <v>12</v>
          </cell>
          <cell r="F433" t="str">
            <v>MAUREEN LEONE PORTO</v>
          </cell>
          <cell r="G433" t="str">
            <v>316.305.531-15</v>
          </cell>
          <cell r="H433">
            <v>5458859</v>
          </cell>
          <cell r="I433" t="str">
            <v>RUA 6 LT 17 QD 04</v>
          </cell>
          <cell r="J433" t="str">
            <v>28970-000</v>
          </cell>
          <cell r="K433" t="str">
            <v>ARARUAMA</v>
          </cell>
          <cell r="L433" t="str">
            <v>LAGOS</v>
          </cell>
          <cell r="M433" t="str">
            <v>(22) 98112-1723</v>
          </cell>
          <cell r="N433" t="str">
            <v>maureen.porto@jfrj.jus.br</v>
          </cell>
          <cell r="O433" t="str">
            <v>SOLAR</v>
          </cell>
          <cell r="P433">
            <v>0</v>
          </cell>
          <cell r="Q433" t="str">
            <v>TRIFASICA</v>
          </cell>
          <cell r="R433" t="str">
            <v>RESIDENCIAL</v>
          </cell>
          <cell r="S433" t="str">
            <v>RESIDENCIAL</v>
          </cell>
        </row>
        <row r="434">
          <cell r="B434" t="str">
            <v>A018911210</v>
          </cell>
          <cell r="C434">
            <v>42731</v>
          </cell>
          <cell r="D434">
            <v>2016</v>
          </cell>
          <cell r="E434">
            <v>12</v>
          </cell>
          <cell r="F434" t="str">
            <v>BRUNO ENGERT RIZZO</v>
          </cell>
          <cell r="G434" t="str">
            <v>667.237.447-72</v>
          </cell>
          <cell r="H434">
            <v>189676</v>
          </cell>
          <cell r="I434" t="str">
            <v>RUA VITOR MEIRELES Nº 379</v>
          </cell>
          <cell r="J434" t="str">
            <v>24322-110</v>
          </cell>
          <cell r="K434" t="str">
            <v>NITERÓI</v>
          </cell>
          <cell r="L434" t="str">
            <v>CENTRO</v>
          </cell>
          <cell r="M434" t="str">
            <v>(21) 2616-5470</v>
          </cell>
          <cell r="N434">
            <v>0</v>
          </cell>
          <cell r="O434" t="str">
            <v>SOLAR</v>
          </cell>
          <cell r="P434">
            <v>3</v>
          </cell>
          <cell r="Q434" t="str">
            <v>TRIFASICA</v>
          </cell>
          <cell r="R434" t="str">
            <v>RESIDENCIAL</v>
          </cell>
          <cell r="S434" t="str">
            <v>RESIDENCIAL</v>
          </cell>
        </row>
        <row r="435">
          <cell r="B435" t="str">
            <v>A018957374</v>
          </cell>
          <cell r="C435">
            <v>42737</v>
          </cell>
          <cell r="D435">
            <v>2017</v>
          </cell>
          <cell r="E435">
            <v>1</v>
          </cell>
          <cell r="F435" t="str">
            <v>ZAIR JOSE ROSALEM</v>
          </cell>
          <cell r="G435" t="str">
            <v>032.045.617-04</v>
          </cell>
          <cell r="H435">
            <v>419135</v>
          </cell>
          <cell r="I435" t="str">
            <v>RUA DO LUAR Nº 107</v>
          </cell>
          <cell r="J435" t="str">
            <v>28900-000</v>
          </cell>
          <cell r="K435" t="str">
            <v>CABO FRIO</v>
          </cell>
          <cell r="L435" t="str">
            <v>LAGOS</v>
          </cell>
          <cell r="M435" t="str">
            <v>(22) 2643-3254</v>
          </cell>
          <cell r="N435">
            <v>0</v>
          </cell>
          <cell r="O435" t="str">
            <v>SOLAR</v>
          </cell>
          <cell r="P435">
            <v>3.2</v>
          </cell>
          <cell r="Q435" t="str">
            <v>TRIFASICA</v>
          </cell>
          <cell r="R435" t="str">
            <v>RESIDENCIAL</v>
          </cell>
          <cell r="S435" t="str">
            <v>RESIDENCIAL</v>
          </cell>
        </row>
        <row r="436">
          <cell r="B436" t="str">
            <v>A018987281</v>
          </cell>
          <cell r="C436">
            <v>42740</v>
          </cell>
          <cell r="D436">
            <v>2017</v>
          </cell>
          <cell r="E436">
            <v>1</v>
          </cell>
          <cell r="F436" t="str">
            <v xml:space="preserve">CONCEIÇÃO VANETE CAMARGO </v>
          </cell>
          <cell r="G436" t="str">
            <v>813.106.927-34</v>
          </cell>
          <cell r="H436">
            <v>5873866</v>
          </cell>
          <cell r="I436" t="str">
            <v>RUA DR PAULO HERVE Nº 1350 LJ 21</v>
          </cell>
          <cell r="J436" t="str">
            <v>25600-000</v>
          </cell>
          <cell r="K436" t="str">
            <v>PETROPOLIS</v>
          </cell>
          <cell r="L436" t="str">
            <v>SERRANA</v>
          </cell>
          <cell r="M436" t="str">
            <v>(24) 2233-2335</v>
          </cell>
          <cell r="N436">
            <v>0</v>
          </cell>
          <cell r="O436" t="str">
            <v>SOLAR</v>
          </cell>
          <cell r="P436">
            <v>0</v>
          </cell>
          <cell r="Q436" t="str">
            <v>MONOFÁSICA</v>
          </cell>
          <cell r="R436" t="str">
            <v>COMERCIAL</v>
          </cell>
          <cell r="S436" t="str">
            <v>COMERCIAL</v>
          </cell>
        </row>
        <row r="437">
          <cell r="B437" t="str">
            <v>A018990771</v>
          </cell>
          <cell r="C437">
            <v>42740</v>
          </cell>
          <cell r="D437">
            <v>2017</v>
          </cell>
          <cell r="E437">
            <v>1</v>
          </cell>
          <cell r="F437" t="str">
            <v>DANIEL XAVIER DINIZ</v>
          </cell>
          <cell r="G437" t="str">
            <v>114.145.527-77</v>
          </cell>
          <cell r="H437">
            <v>6313996</v>
          </cell>
          <cell r="I437" t="str">
            <v xml:space="preserve">ROD AMARAL PEIXOTO KM 106 CS 31 </v>
          </cell>
          <cell r="J437" t="str">
            <v>28949-464</v>
          </cell>
          <cell r="K437" t="str">
            <v>SÃO PEDRO DA ALDEIA</v>
          </cell>
          <cell r="L437" t="str">
            <v>LAGOS</v>
          </cell>
          <cell r="M437" t="str">
            <v>(21) 3392-6143</v>
          </cell>
          <cell r="N437">
            <v>0</v>
          </cell>
          <cell r="O437" t="str">
            <v>SOLAR</v>
          </cell>
          <cell r="P437">
            <v>0</v>
          </cell>
          <cell r="Q437" t="str">
            <v>TRIFASICA</v>
          </cell>
          <cell r="R437" t="str">
            <v>RESIDENCIAL</v>
          </cell>
          <cell r="S437" t="str">
            <v>RESIDENCIAL</v>
          </cell>
        </row>
        <row r="438">
          <cell r="B438" t="str">
            <v>A018990807</v>
          </cell>
          <cell r="C438">
            <v>42740</v>
          </cell>
          <cell r="D438">
            <v>2017</v>
          </cell>
          <cell r="E438">
            <v>1</v>
          </cell>
          <cell r="F438" t="str">
            <v>FELIPE COLONESE SCHAUMBURG</v>
          </cell>
          <cell r="G438" t="str">
            <v>094.977.757-92</v>
          </cell>
          <cell r="H438">
            <v>6593850</v>
          </cell>
          <cell r="I438" t="str">
            <v>RUA ORMINDA DA COSTA Nº 320</v>
          </cell>
          <cell r="J438" t="str">
            <v>28940-390</v>
          </cell>
          <cell r="K438" t="str">
            <v>SÃO PEDRO DA ALDEIA</v>
          </cell>
          <cell r="L438" t="str">
            <v>LAGOS</v>
          </cell>
          <cell r="M438" t="str">
            <v>(21) 2532-3235</v>
          </cell>
          <cell r="N438" t="str">
            <v>schaumburg@superig.com.br</v>
          </cell>
          <cell r="O438" t="str">
            <v>SOLAR</v>
          </cell>
          <cell r="P438">
            <v>4.95</v>
          </cell>
          <cell r="Q438" t="str">
            <v>TRIFASICA</v>
          </cell>
          <cell r="R438" t="str">
            <v>RESIDENCIAL</v>
          </cell>
          <cell r="S438" t="str">
            <v>RESIDENCIAL</v>
          </cell>
        </row>
        <row r="439">
          <cell r="B439" t="str">
            <v>A019006940</v>
          </cell>
          <cell r="C439">
            <v>42742</v>
          </cell>
          <cell r="D439">
            <v>2017</v>
          </cell>
          <cell r="E439">
            <v>1</v>
          </cell>
          <cell r="F439" t="str">
            <v>PAULO ROBERTO SANTOS FERREIRA</v>
          </cell>
          <cell r="G439">
            <v>0</v>
          </cell>
          <cell r="H439">
            <v>6159843</v>
          </cell>
          <cell r="I439">
            <v>0</v>
          </cell>
          <cell r="J439">
            <v>0</v>
          </cell>
          <cell r="K439">
            <v>0</v>
          </cell>
          <cell r="L439" t="e">
            <v>#N/A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B440" t="str">
            <v>A019016536</v>
          </cell>
          <cell r="C440">
            <v>42744</v>
          </cell>
          <cell r="D440">
            <v>2017</v>
          </cell>
          <cell r="E440">
            <v>1</v>
          </cell>
          <cell r="F440" t="str">
            <v>DENISE ROTSTEIN HECHTMAN</v>
          </cell>
          <cell r="G440">
            <v>0</v>
          </cell>
          <cell r="H440">
            <v>1712298</v>
          </cell>
          <cell r="I440">
            <v>0</v>
          </cell>
          <cell r="J440">
            <v>0</v>
          </cell>
          <cell r="K440">
            <v>0</v>
          </cell>
          <cell r="L440" t="e">
            <v>#N/A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B441" t="str">
            <v>A019024967</v>
          </cell>
          <cell r="C441">
            <v>42745</v>
          </cell>
          <cell r="D441">
            <v>2017</v>
          </cell>
          <cell r="E441">
            <v>1</v>
          </cell>
          <cell r="F441" t="str">
            <v>CRISTINA SOARES NOVAES</v>
          </cell>
          <cell r="G441" t="str">
            <v>370.619.687-53</v>
          </cell>
          <cell r="H441">
            <v>6085894</v>
          </cell>
          <cell r="I441" t="str">
            <v>RUA N S CARMO Nº 28 AP 201</v>
          </cell>
          <cell r="J441" t="str">
            <v>24000-000</v>
          </cell>
          <cell r="K441" t="str">
            <v>NITERÓI</v>
          </cell>
          <cell r="L441" t="str">
            <v>CENTRO</v>
          </cell>
          <cell r="M441" t="str">
            <v>(21) 3254-0974</v>
          </cell>
          <cell r="N441" t="str">
            <v>gabrielswu@hotmail.com</v>
          </cell>
          <cell r="O441" t="str">
            <v>SOLAR</v>
          </cell>
          <cell r="P441">
            <v>1</v>
          </cell>
          <cell r="Q441" t="str">
            <v>TRIFASICA</v>
          </cell>
          <cell r="R441" t="str">
            <v>RESIDENCIAL</v>
          </cell>
          <cell r="S441" t="str">
            <v>RESIDENCIAL</v>
          </cell>
        </row>
        <row r="442">
          <cell r="B442" t="str">
            <v>A019026859</v>
          </cell>
          <cell r="C442">
            <v>42745</v>
          </cell>
          <cell r="D442">
            <v>2017</v>
          </cell>
          <cell r="E442">
            <v>1</v>
          </cell>
          <cell r="F442" t="str">
            <v>MANOEL DE OLIVEIRA MARTINS</v>
          </cell>
          <cell r="G442" t="str">
            <v>611.595.907-10</v>
          </cell>
          <cell r="H442">
            <v>4443541</v>
          </cell>
          <cell r="I442" t="str">
            <v>RUA ONACYR P DA SILVA Nº 787 LT 6B E</v>
          </cell>
          <cell r="J442" t="str">
            <v>24000-000</v>
          </cell>
          <cell r="K442" t="str">
            <v>NITERÓI</v>
          </cell>
          <cell r="L442" t="str">
            <v>CENTRO</v>
          </cell>
          <cell r="M442" t="str">
            <v>(21) 99841-2140</v>
          </cell>
          <cell r="N442" t="str">
            <v>raphanet.rio@globo.com</v>
          </cell>
          <cell r="O442" t="str">
            <v>SOLAR</v>
          </cell>
          <cell r="P442">
            <v>6.76</v>
          </cell>
          <cell r="Q442" t="str">
            <v>TRIFASICA</v>
          </cell>
          <cell r="R442" t="str">
            <v>RESIDENCIAL</v>
          </cell>
          <cell r="S442" t="str">
            <v>RESIDENCIAL</v>
          </cell>
        </row>
        <row r="443">
          <cell r="B443" t="str">
            <v>A019028404</v>
          </cell>
          <cell r="C443">
            <v>42745</v>
          </cell>
          <cell r="D443">
            <v>2017</v>
          </cell>
          <cell r="E443">
            <v>1</v>
          </cell>
          <cell r="F443" t="str">
            <v>LUIZ CARLOS GOMES JUNIOR</v>
          </cell>
          <cell r="G443" t="str">
            <v>758.618.017-20</v>
          </cell>
          <cell r="H443">
            <v>2546309</v>
          </cell>
          <cell r="I443" t="str">
            <v>COM PORTO GALO LT 74 GL D</v>
          </cell>
          <cell r="J443" t="str">
            <v>23900-000</v>
          </cell>
          <cell r="K443" t="str">
            <v>ANGRA DOS REIS</v>
          </cell>
          <cell r="L443" t="str">
            <v>SUL</v>
          </cell>
          <cell r="M443" t="str">
            <v>(24) 3361-4472</v>
          </cell>
          <cell r="N443" t="str">
            <v>projetop@globo.com</v>
          </cell>
          <cell r="O443" t="str">
            <v>SOLAR</v>
          </cell>
          <cell r="P443">
            <v>0</v>
          </cell>
          <cell r="Q443" t="str">
            <v>TRIFASICA</v>
          </cell>
          <cell r="R443" t="str">
            <v>RESIDENCIAL</v>
          </cell>
          <cell r="S443" t="str">
            <v>RESIDENCIAL</v>
          </cell>
        </row>
        <row r="444">
          <cell r="B444" t="str">
            <v>A019039228</v>
          </cell>
          <cell r="C444">
            <v>42746</v>
          </cell>
          <cell r="D444">
            <v>2017</v>
          </cell>
          <cell r="E444">
            <v>1</v>
          </cell>
          <cell r="F444" t="str">
            <v>ANA CRISTINA COSTA DA SILVA</v>
          </cell>
          <cell r="G444" t="str">
            <v>047.021.204-76</v>
          </cell>
          <cell r="H444">
            <v>6275742</v>
          </cell>
          <cell r="I444" t="str">
            <v xml:space="preserve">RUA VIRGULINO F LAMPIAO Nº 29 CS </v>
          </cell>
          <cell r="J444" t="str">
            <v>28000-000</v>
          </cell>
          <cell r="K444" t="str">
            <v>CAMPOS</v>
          </cell>
          <cell r="L444" t="str">
            <v>CAMPOS</v>
          </cell>
          <cell r="M444">
            <v>0</v>
          </cell>
          <cell r="N444">
            <v>0</v>
          </cell>
          <cell r="O444" t="str">
            <v>SOLAR</v>
          </cell>
          <cell r="P444">
            <v>0</v>
          </cell>
          <cell r="Q444" t="str">
            <v>BIFÁSICA</v>
          </cell>
          <cell r="R444" t="str">
            <v>RESIDENCIAL</v>
          </cell>
          <cell r="S444" t="str">
            <v>RESIDENCIAL</v>
          </cell>
        </row>
        <row r="445">
          <cell r="B445" t="str">
            <v>A019039892</v>
          </cell>
          <cell r="C445">
            <v>42746</v>
          </cell>
          <cell r="D445">
            <v>2017</v>
          </cell>
          <cell r="E445">
            <v>1</v>
          </cell>
          <cell r="F445" t="str">
            <v>ALVARO GOMES DA CRUZ NETO</v>
          </cell>
          <cell r="G445">
            <v>0</v>
          </cell>
          <cell r="H445">
            <v>2377568</v>
          </cell>
          <cell r="I445">
            <v>0</v>
          </cell>
          <cell r="J445">
            <v>0</v>
          </cell>
          <cell r="K445">
            <v>0</v>
          </cell>
          <cell r="L445" t="e">
            <v>#N/A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B446" t="str">
            <v>A019063105</v>
          </cell>
          <cell r="C446">
            <v>42749</v>
          </cell>
          <cell r="D446">
            <v>2017</v>
          </cell>
          <cell r="E446">
            <v>1</v>
          </cell>
          <cell r="F446" t="str">
            <v>ARNALDO DE ALMEIDA JANA</v>
          </cell>
          <cell r="G446" t="str">
            <v>634.053.427-91</v>
          </cell>
          <cell r="H446">
            <v>5264760</v>
          </cell>
          <cell r="I446" t="str">
            <v xml:space="preserve">EST SEM FERNANDES DA CUNHA Nº 1330 </v>
          </cell>
          <cell r="J446" t="str">
            <v>24000-000</v>
          </cell>
          <cell r="K446" t="str">
            <v>NITERÓI</v>
          </cell>
          <cell r="L446" t="str">
            <v>CENTRO</v>
          </cell>
          <cell r="M446" t="str">
            <v>(21) 99617-2587</v>
          </cell>
          <cell r="N446" t="str">
            <v>sucmac@gmail.com</v>
          </cell>
          <cell r="O446" t="str">
            <v>SOLAR</v>
          </cell>
          <cell r="P446">
            <v>2.3849999999999998</v>
          </cell>
          <cell r="Q446" t="str">
            <v>TRIFASICA</v>
          </cell>
          <cell r="R446" t="str">
            <v>RESIDENCIAL</v>
          </cell>
          <cell r="S446" t="str">
            <v>RESIDENCIAL</v>
          </cell>
        </row>
        <row r="447">
          <cell r="B447" t="str">
            <v>A019063458</v>
          </cell>
          <cell r="C447">
            <v>42749</v>
          </cell>
          <cell r="D447">
            <v>2017</v>
          </cell>
          <cell r="E447">
            <v>1</v>
          </cell>
          <cell r="F447" t="str">
            <v>NELIO RICARDO GOMES VIEIRA</v>
          </cell>
          <cell r="G447" t="str">
            <v>789.984.097-04</v>
          </cell>
          <cell r="H447">
            <v>3913251</v>
          </cell>
          <cell r="I447" t="str">
            <v>AV SANTA MARIA Nº 21 SB</v>
          </cell>
          <cell r="J447" t="str">
            <v>24436-800</v>
          </cell>
          <cell r="K447" t="str">
            <v>SÃO GONÇALO</v>
          </cell>
          <cell r="L447" t="str">
            <v>SÃO GONÇALO</v>
          </cell>
          <cell r="M447" t="str">
            <v>(21) 2724-0450</v>
          </cell>
          <cell r="N447" t="str">
            <v>nelioricardo@gmail.com</v>
          </cell>
          <cell r="O447" t="str">
            <v>SOLAR</v>
          </cell>
          <cell r="P447">
            <v>3</v>
          </cell>
          <cell r="Q447" t="str">
            <v>BIFÁSICA</v>
          </cell>
          <cell r="R447" t="str">
            <v>RESIDENCIAL</v>
          </cell>
          <cell r="S447" t="str">
            <v>RESIDENCIAL</v>
          </cell>
        </row>
        <row r="448">
          <cell r="B448" t="str">
            <v>A019072485</v>
          </cell>
          <cell r="C448">
            <v>42751</v>
          </cell>
          <cell r="D448">
            <v>2017</v>
          </cell>
          <cell r="E448">
            <v>1</v>
          </cell>
          <cell r="F448" t="str">
            <v>VICENTE WAGNER QUINELATO CORTES</v>
          </cell>
          <cell r="G448" t="str">
            <v>079.626.897-57</v>
          </cell>
          <cell r="H448">
            <v>462593</v>
          </cell>
          <cell r="I448" t="str">
            <v>TR Z MORAES Nº 175</v>
          </cell>
          <cell r="J448" t="str">
            <v>24435-080</v>
          </cell>
          <cell r="K448" t="str">
            <v>SÃO GONÇALO</v>
          </cell>
          <cell r="L448" t="str">
            <v>SÃO GONÇALO</v>
          </cell>
          <cell r="M448" t="str">
            <v>(21) 3975-8300</v>
          </cell>
          <cell r="N448" t="str">
            <v>vicentecorteze!@gmail.com</v>
          </cell>
          <cell r="O448" t="str">
            <v>SOLAR</v>
          </cell>
          <cell r="P448">
            <v>6.36</v>
          </cell>
          <cell r="Q448" t="str">
            <v>TRIFASICA</v>
          </cell>
          <cell r="R448" t="str">
            <v>RESIDENCIAL</v>
          </cell>
          <cell r="S448" t="str">
            <v>RESIDENCIAL</v>
          </cell>
        </row>
        <row r="449">
          <cell r="B449" t="str">
            <v>A019086955</v>
          </cell>
          <cell r="C449">
            <v>42752</v>
          </cell>
          <cell r="D449">
            <v>2017</v>
          </cell>
          <cell r="E449">
            <v>1</v>
          </cell>
          <cell r="F449" t="str">
            <v>ALZIRA PESSOA PEREIRA</v>
          </cell>
          <cell r="G449" t="str">
            <v>026.039.147-66</v>
          </cell>
          <cell r="H449">
            <v>6327272</v>
          </cell>
          <cell r="I449" t="str">
            <v xml:space="preserve">RUA RIO GR DO SUL Nº 234 </v>
          </cell>
          <cell r="J449" t="str">
            <v>23870-000</v>
          </cell>
          <cell r="K449" t="str">
            <v>MANGARATIBA</v>
          </cell>
          <cell r="L449" t="str">
            <v>SUL</v>
          </cell>
          <cell r="M449" t="str">
            <v>(21) 3013-0220</v>
          </cell>
          <cell r="N449">
            <v>0</v>
          </cell>
          <cell r="O449" t="str">
            <v>SOLAR</v>
          </cell>
          <cell r="P449">
            <v>0</v>
          </cell>
          <cell r="Q449" t="str">
            <v>TRIFASICA</v>
          </cell>
          <cell r="R449" t="str">
            <v>RESIDENCIAL</v>
          </cell>
          <cell r="S449" t="str">
            <v>RESIDENCIAL</v>
          </cell>
        </row>
        <row r="450">
          <cell r="B450" t="str">
            <v>A019103878</v>
          </cell>
          <cell r="C450">
            <v>42754</v>
          </cell>
          <cell r="D450">
            <v>2017</v>
          </cell>
          <cell r="E450">
            <v>1</v>
          </cell>
          <cell r="F450" t="str">
            <v>CLAUDIA DA COSTA CORDEIRO</v>
          </cell>
          <cell r="G450" t="str">
            <v>950.510.317-49</v>
          </cell>
          <cell r="H450">
            <v>5688251</v>
          </cell>
          <cell r="I450" t="str">
            <v>ALAMEDA DOS JACARANDAS, LT 55</v>
          </cell>
          <cell r="J450" t="str">
            <v>24908-070</v>
          </cell>
          <cell r="K450" t="str">
            <v>MARICÁ</v>
          </cell>
          <cell r="L450" t="str">
            <v>CENTRO</v>
          </cell>
          <cell r="M450" t="str">
            <v>(21) 99601-7163</v>
          </cell>
          <cell r="N450" t="str">
            <v>cd.claudiacordeiro@gmail.com</v>
          </cell>
          <cell r="O450" t="str">
            <v>SOLAR</v>
          </cell>
          <cell r="P450">
            <v>3</v>
          </cell>
          <cell r="Q450" t="str">
            <v>TRIFASICA</v>
          </cell>
          <cell r="R450" t="str">
            <v>RESIDENCIAL</v>
          </cell>
          <cell r="S450" t="str">
            <v>RESIDENCIAL</v>
          </cell>
        </row>
        <row r="451">
          <cell r="B451" t="str">
            <v>A019103942</v>
          </cell>
          <cell r="C451">
            <v>42754</v>
          </cell>
          <cell r="D451">
            <v>2017</v>
          </cell>
          <cell r="E451">
            <v>1</v>
          </cell>
          <cell r="F451" t="str">
            <v>LUCIA DA MATTA CALVERT</v>
          </cell>
          <cell r="G451" t="str">
            <v>517.259.597-04</v>
          </cell>
          <cell r="H451">
            <v>107166</v>
          </cell>
          <cell r="I451" t="str">
            <v>ALODIO MONTEIRO DOS SANTOS N 77</v>
          </cell>
          <cell r="J451" t="str">
            <v>24358-110</v>
          </cell>
          <cell r="K451" t="str">
            <v>NITERÓI</v>
          </cell>
          <cell r="L451" t="str">
            <v>CENTRO</v>
          </cell>
          <cell r="M451" t="str">
            <v>(21) 2619-5078</v>
          </cell>
          <cell r="N451" t="str">
            <v>lucia.da.matta.calvert@gmail.com</v>
          </cell>
          <cell r="O451" t="str">
            <v>SOLAR</v>
          </cell>
          <cell r="P451">
            <v>3</v>
          </cell>
          <cell r="Q451" t="str">
            <v>TRIFASICA</v>
          </cell>
          <cell r="R451" t="str">
            <v>RESIDENCIAL</v>
          </cell>
          <cell r="S451" t="str">
            <v>RESIDENCIAL</v>
          </cell>
        </row>
        <row r="452">
          <cell r="B452" t="str">
            <v>A019105427</v>
          </cell>
          <cell r="C452">
            <v>42754</v>
          </cell>
          <cell r="D452">
            <v>2017</v>
          </cell>
          <cell r="E452">
            <v>1</v>
          </cell>
          <cell r="F452" t="str">
            <v>ANTONIO DE SOUZA VIANA</v>
          </cell>
          <cell r="G452" t="str">
            <v>322.300.447-53</v>
          </cell>
          <cell r="H452">
            <v>1530548</v>
          </cell>
          <cell r="I452" t="str">
            <v>TEOFILO GUIMARAES Nº 60</v>
          </cell>
          <cell r="J452" t="str">
            <v>28024-050</v>
          </cell>
          <cell r="K452" t="str">
            <v>CAMPOS</v>
          </cell>
          <cell r="L452" t="str">
            <v>CAMPOS</v>
          </cell>
          <cell r="M452" t="str">
            <v>(22) 99866-2856</v>
          </cell>
          <cell r="N452" t="str">
            <v>antonioeduardorv@gmaill.com</v>
          </cell>
          <cell r="O452" t="str">
            <v>SOLAR</v>
          </cell>
          <cell r="P452">
            <v>3.84</v>
          </cell>
          <cell r="Q452" t="str">
            <v>TRIFASICA</v>
          </cell>
          <cell r="R452" t="str">
            <v>RESIDENCIAL</v>
          </cell>
          <cell r="S452" t="str">
            <v>RESIDENCIAL</v>
          </cell>
        </row>
        <row r="453">
          <cell r="B453" t="str">
            <v>A019106036</v>
          </cell>
          <cell r="C453">
            <v>42754</v>
          </cell>
          <cell r="D453">
            <v>2017</v>
          </cell>
          <cell r="E453">
            <v>1</v>
          </cell>
          <cell r="F453" t="str">
            <v xml:space="preserve">H JORGES INDUSTRIA E COMERCIO DE </v>
          </cell>
          <cell r="G453" t="str">
            <v>46.476.606/0001-74</v>
          </cell>
          <cell r="H453">
            <v>6659361</v>
          </cell>
          <cell r="I453" t="str">
            <v>RUA 7 Nº 4 FRENTE</v>
          </cell>
          <cell r="J453" t="str">
            <v>28083-060</v>
          </cell>
          <cell r="K453" t="str">
            <v>CAMPOS</v>
          </cell>
          <cell r="L453" t="str">
            <v>CAMPOS</v>
          </cell>
          <cell r="M453" t="str">
            <v>(21) 2722-4634</v>
          </cell>
          <cell r="N453" t="str">
            <v>bananadacampista@hotmail.com</v>
          </cell>
          <cell r="O453" t="str">
            <v>SOLAR</v>
          </cell>
          <cell r="P453">
            <v>40.96</v>
          </cell>
          <cell r="Q453" t="str">
            <v>TRIFASICA</v>
          </cell>
          <cell r="R453" t="str">
            <v>COMERCIAL</v>
          </cell>
          <cell r="S453" t="str">
            <v>COMERCIAL</v>
          </cell>
        </row>
        <row r="454">
          <cell r="B454" t="str">
            <v>A019110425</v>
          </cell>
          <cell r="C454">
            <v>42755</v>
          </cell>
          <cell r="D454">
            <v>2017</v>
          </cell>
          <cell r="E454">
            <v>1</v>
          </cell>
          <cell r="F454" t="str">
            <v>JOAO MOISES TADEUS RODRIGUES</v>
          </cell>
          <cell r="G454" t="str">
            <v>776.048.577-87</v>
          </cell>
          <cell r="H454">
            <v>829594</v>
          </cell>
          <cell r="I454" t="str">
            <v>RUA EDSON PASSOS Nº 71</v>
          </cell>
          <cell r="J454" t="str">
            <v>28940-000</v>
          </cell>
          <cell r="K454" t="str">
            <v>SÃO PEDRO DA ALDEIA</v>
          </cell>
          <cell r="L454" t="str">
            <v>LAGOS</v>
          </cell>
          <cell r="M454" t="str">
            <v>(22) 2621-2855</v>
          </cell>
          <cell r="N454" t="str">
            <v>moisestadeurod@gmail.com</v>
          </cell>
          <cell r="O454" t="str">
            <v>SOLAR</v>
          </cell>
          <cell r="P454">
            <v>24.96</v>
          </cell>
          <cell r="Q454" t="str">
            <v>TRIFASICA</v>
          </cell>
          <cell r="R454" t="str">
            <v>COMERCIAL</v>
          </cell>
          <cell r="S454" t="str">
            <v>COMERCIAL</v>
          </cell>
        </row>
        <row r="455">
          <cell r="B455" t="str">
            <v>A019111900</v>
          </cell>
          <cell r="C455">
            <v>42755</v>
          </cell>
          <cell r="D455">
            <v>2017</v>
          </cell>
          <cell r="E455">
            <v>1</v>
          </cell>
          <cell r="F455" t="str">
            <v>FLAVIA SANT ANNA DE CARVALHO</v>
          </cell>
          <cell r="G455" t="str">
            <v>026.543.667-23</v>
          </cell>
          <cell r="H455">
            <v>4724213</v>
          </cell>
          <cell r="I455" t="str">
            <v xml:space="preserve">RUA BOROROS QD 43 LT 05 </v>
          </cell>
          <cell r="J455" t="str">
            <v>24360-160</v>
          </cell>
          <cell r="K455" t="str">
            <v>NITERÓI</v>
          </cell>
          <cell r="L455" t="str">
            <v>CENTRO</v>
          </cell>
          <cell r="M455" t="str">
            <v>(21) 2722-1660</v>
          </cell>
          <cell r="N455" t="str">
            <v>gustavowerneck@fwengenharia.com.br</v>
          </cell>
          <cell r="O455" t="str">
            <v>SOLAR</v>
          </cell>
          <cell r="P455">
            <v>0</v>
          </cell>
          <cell r="Q455" t="str">
            <v>TRIFASICA</v>
          </cell>
          <cell r="R455" t="str">
            <v>RESIDENCIAL</v>
          </cell>
          <cell r="S455" t="str">
            <v>RESIDENCIAL</v>
          </cell>
        </row>
        <row r="456">
          <cell r="B456" t="str">
            <v>A019112029</v>
          </cell>
          <cell r="C456">
            <v>42755</v>
          </cell>
          <cell r="D456">
            <v>2017</v>
          </cell>
          <cell r="E456">
            <v>1</v>
          </cell>
          <cell r="F456" t="str">
            <v>DULCINEA DA COSTA C SANTOS</v>
          </cell>
          <cell r="G456" t="str">
            <v>681.029.507-06</v>
          </cell>
          <cell r="H456">
            <v>282628</v>
          </cell>
          <cell r="I456" t="str">
            <v>RUA 25 Nº 45 CS 01 LT 07 QD 78</v>
          </cell>
          <cell r="J456" t="str">
            <v>24342-330</v>
          </cell>
          <cell r="K456" t="str">
            <v>NITERÓI</v>
          </cell>
          <cell r="L456" t="str">
            <v>CENTRO</v>
          </cell>
          <cell r="M456" t="str">
            <v>(21) 3602-8754</v>
          </cell>
          <cell r="N456" t="str">
            <v>tianecardoso@gmail.com</v>
          </cell>
          <cell r="O456" t="str">
            <v>SOLAR</v>
          </cell>
          <cell r="P456">
            <v>1.3</v>
          </cell>
          <cell r="Q456" t="str">
            <v>TRIFASICA</v>
          </cell>
          <cell r="R456" t="str">
            <v>RESIDENCIAL</v>
          </cell>
          <cell r="S456" t="str">
            <v>RESIDENCIAL</v>
          </cell>
        </row>
        <row r="457">
          <cell r="B457" t="str">
            <v>A019115594</v>
          </cell>
          <cell r="C457">
            <v>42755</v>
          </cell>
          <cell r="D457">
            <v>2017</v>
          </cell>
          <cell r="E457">
            <v>1</v>
          </cell>
          <cell r="F457" t="str">
            <v>CESAR JOSE DE CAMPOS</v>
          </cell>
          <cell r="G457" t="str">
            <v>159.293.377-72</v>
          </cell>
          <cell r="H457">
            <v>4289871</v>
          </cell>
          <cell r="I457" t="str">
            <v>ESTRADA J A JOSETTI</v>
          </cell>
          <cell r="J457" t="str">
            <v>25950-000</v>
          </cell>
          <cell r="K457" t="str">
            <v>TERESOPOLIS</v>
          </cell>
          <cell r="L457" t="str">
            <v>SERRANA</v>
          </cell>
          <cell r="M457" t="str">
            <v>(21) 99460-6232</v>
          </cell>
          <cell r="N457" t="str">
            <v>camposcj@uol.com.br</v>
          </cell>
          <cell r="O457" t="str">
            <v>SOLAR</v>
          </cell>
          <cell r="P457">
            <v>3.64</v>
          </cell>
          <cell r="Q457" t="str">
            <v>TRIFASICA</v>
          </cell>
          <cell r="R457" t="str">
            <v>RESIDENCIAL</v>
          </cell>
          <cell r="S457" t="str">
            <v>RESIDENCIAL</v>
          </cell>
        </row>
        <row r="458">
          <cell r="B458" t="str">
            <v>A019166260</v>
          </cell>
          <cell r="C458">
            <v>42762</v>
          </cell>
          <cell r="D458">
            <v>2017</v>
          </cell>
          <cell r="E458">
            <v>1</v>
          </cell>
          <cell r="F458" t="str">
            <v>DIANE DE BRITO MONNERAT</v>
          </cell>
          <cell r="G458" t="str">
            <v>518.360.767-20</v>
          </cell>
          <cell r="H458">
            <v>2209084</v>
          </cell>
          <cell r="I458" t="str">
            <v>RUA 45 LT 05 QD 134</v>
          </cell>
          <cell r="J458" t="str">
            <v>24340-000</v>
          </cell>
          <cell r="K458" t="str">
            <v>NITERÓI</v>
          </cell>
          <cell r="L458" t="str">
            <v>CENTRO</v>
          </cell>
          <cell r="M458" t="str">
            <v>(21) 97919-2471</v>
          </cell>
          <cell r="N458">
            <v>0</v>
          </cell>
          <cell r="O458" t="str">
            <v>SOLAR</v>
          </cell>
          <cell r="P458">
            <v>1.3</v>
          </cell>
          <cell r="Q458" t="str">
            <v>TRIFASICA</v>
          </cell>
          <cell r="R458" t="str">
            <v>RESIDENCIAL</v>
          </cell>
          <cell r="S458" t="str">
            <v>RESIDENCIAL</v>
          </cell>
        </row>
        <row r="459">
          <cell r="B459" t="str">
            <v>A019170933</v>
          </cell>
          <cell r="C459">
            <v>42762</v>
          </cell>
          <cell r="D459">
            <v>2017</v>
          </cell>
          <cell r="E459">
            <v>1</v>
          </cell>
          <cell r="F459" t="str">
            <v>ISMAR PEREIRA MARQUES</v>
          </cell>
          <cell r="G459">
            <v>0</v>
          </cell>
          <cell r="H459">
            <v>6631804</v>
          </cell>
          <cell r="I459">
            <v>0</v>
          </cell>
          <cell r="J459">
            <v>0</v>
          </cell>
          <cell r="K459">
            <v>0</v>
          </cell>
          <cell r="L459" t="e">
            <v>#N/A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B460" t="str">
            <v>A019186595</v>
          </cell>
          <cell r="C460">
            <v>42765</v>
          </cell>
          <cell r="D460">
            <v>2017</v>
          </cell>
          <cell r="E460">
            <v>1</v>
          </cell>
          <cell r="F460" t="str">
            <v>MARIA CRISTINA DE O MACHADO TEIXEIRA</v>
          </cell>
          <cell r="G460" t="str">
            <v>790.162.867-72</v>
          </cell>
          <cell r="H460">
            <v>2942301</v>
          </cell>
          <cell r="I460" t="str">
            <v>RUA BANGU APTO 102 LT 03 QD 07</v>
          </cell>
          <cell r="J460" t="str">
            <v>28893-735</v>
          </cell>
          <cell r="K460" t="str">
            <v>RIO DAS OSTRAS</v>
          </cell>
          <cell r="L460" t="str">
            <v>MACAE</v>
          </cell>
          <cell r="M460" t="str">
            <v>(22) 2760-2678</v>
          </cell>
          <cell r="N460">
            <v>0</v>
          </cell>
          <cell r="O460" t="str">
            <v>SOLAR</v>
          </cell>
          <cell r="P460">
            <v>0</v>
          </cell>
          <cell r="Q460" t="str">
            <v>BIFÁSICA</v>
          </cell>
          <cell r="R460" t="str">
            <v>RESIDENCIAL</v>
          </cell>
          <cell r="S460" t="str">
            <v>RESIDENCIAL</v>
          </cell>
        </row>
        <row r="461">
          <cell r="B461" t="str">
            <v>A019195988</v>
          </cell>
          <cell r="C461">
            <v>42766</v>
          </cell>
          <cell r="D461">
            <v>2017</v>
          </cell>
          <cell r="E461">
            <v>1</v>
          </cell>
          <cell r="F461" t="str">
            <v>PAULO MACEDO BUCARESKY</v>
          </cell>
          <cell r="G461" t="str">
            <v>627.692.197-15</v>
          </cell>
          <cell r="H461">
            <v>6611909</v>
          </cell>
          <cell r="I461" t="str">
            <v>RUA ORQUIDEAS LT 03 QD 02</v>
          </cell>
          <cell r="J461" t="str">
            <v>24348-050</v>
          </cell>
          <cell r="K461" t="str">
            <v>NITERÓI</v>
          </cell>
          <cell r="L461" t="str">
            <v>CENTRO</v>
          </cell>
          <cell r="M461" t="str">
            <v>(21) 99957-3808</v>
          </cell>
          <cell r="N461">
            <v>0</v>
          </cell>
          <cell r="O461" t="str">
            <v>SOLAR</v>
          </cell>
          <cell r="P461">
            <v>1.3</v>
          </cell>
          <cell r="Q461" t="str">
            <v>TRIFASICA</v>
          </cell>
          <cell r="R461" t="str">
            <v>RESIDENCIAL</v>
          </cell>
          <cell r="S461" t="str">
            <v>RESIDENCIAL</v>
          </cell>
        </row>
        <row r="462">
          <cell r="B462" t="str">
            <v>A019209897</v>
          </cell>
          <cell r="C462">
            <v>42767</v>
          </cell>
          <cell r="D462">
            <v>2017</v>
          </cell>
          <cell r="E462">
            <v>2</v>
          </cell>
          <cell r="F462" t="str">
            <v>SEBASTIÃO AUGUSTO DE OLIVEIRA</v>
          </cell>
          <cell r="G462" t="str">
            <v>424.824.297-49</v>
          </cell>
          <cell r="H462">
            <v>6636755</v>
          </cell>
          <cell r="I462" t="str">
            <v>RUA GREGORIO SANTANA N 193</v>
          </cell>
          <cell r="J462" t="str">
            <v>25915-000</v>
          </cell>
          <cell r="K462" t="str">
            <v>MAGÉ</v>
          </cell>
          <cell r="L462" t="str">
            <v>MAGÉ</v>
          </cell>
          <cell r="M462" t="str">
            <v>(21) 96011-2977</v>
          </cell>
          <cell r="N462" t="str">
            <v>jose.achino@gmail.com</v>
          </cell>
          <cell r="O462" t="str">
            <v>SOLAR</v>
          </cell>
          <cell r="P462">
            <v>2.08</v>
          </cell>
          <cell r="Q462" t="str">
            <v>BIFÁSICA</v>
          </cell>
          <cell r="R462" t="str">
            <v>RESIDENCIAL</v>
          </cell>
          <cell r="S462" t="str">
            <v>RESIDENCIAL</v>
          </cell>
        </row>
        <row r="463">
          <cell r="B463" t="str">
            <v>A019228462</v>
          </cell>
          <cell r="C463">
            <v>42769</v>
          </cell>
          <cell r="D463">
            <v>2017</v>
          </cell>
          <cell r="E463">
            <v>2</v>
          </cell>
          <cell r="F463" t="str">
            <v>JOSÉ WILSON VIANNA</v>
          </cell>
          <cell r="G463" t="str">
            <v>076.692.327-49</v>
          </cell>
          <cell r="H463">
            <v>2731204</v>
          </cell>
          <cell r="I463" t="str">
            <v>EST DA MOMBACA Nº 258</v>
          </cell>
          <cell r="J463" t="str">
            <v>25600-000</v>
          </cell>
          <cell r="K463" t="str">
            <v>PETROPOLIS</v>
          </cell>
          <cell r="L463" t="str">
            <v>SERRANA</v>
          </cell>
          <cell r="M463" t="str">
            <v>(24) 2225-1269</v>
          </cell>
          <cell r="N463" t="str">
            <v>viannawr@gmail.com</v>
          </cell>
          <cell r="O463" t="str">
            <v>SOLAR</v>
          </cell>
          <cell r="P463">
            <v>3.12</v>
          </cell>
          <cell r="Q463" t="str">
            <v>TRIFASICA</v>
          </cell>
          <cell r="R463" t="str">
            <v>RESIDENCIAL</v>
          </cell>
          <cell r="S463" t="str">
            <v>RESIDENCIAL</v>
          </cell>
        </row>
        <row r="464">
          <cell r="B464" t="str">
            <v>A019241915</v>
          </cell>
          <cell r="C464">
            <v>42772</v>
          </cell>
          <cell r="D464">
            <v>2017</v>
          </cell>
          <cell r="E464">
            <v>2</v>
          </cell>
          <cell r="F464" t="str">
            <v>LAURA BARROZO MANSUR</v>
          </cell>
          <cell r="G464" t="str">
            <v>000.718.847-18</v>
          </cell>
          <cell r="H464">
            <v>2923731</v>
          </cell>
          <cell r="I464" t="str">
            <v>RUA CHAQUIP DAHER</v>
          </cell>
          <cell r="J464" t="str">
            <v>28470-000</v>
          </cell>
          <cell r="K464" t="str">
            <v>STO ANTONIO DE PADUA</v>
          </cell>
          <cell r="L464" t="str">
            <v>MACAE</v>
          </cell>
          <cell r="M464" t="str">
            <v>(37) 99860-4523</v>
          </cell>
          <cell r="N464" t="str">
            <v>felipe@lumus.eng.br</v>
          </cell>
          <cell r="O464" t="str">
            <v>SOLAR</v>
          </cell>
          <cell r="P464">
            <v>4</v>
          </cell>
          <cell r="Q464" t="str">
            <v>BIFÁSICA</v>
          </cell>
          <cell r="R464" t="str">
            <v>RESIDENCIAL</v>
          </cell>
          <cell r="S464" t="str">
            <v>RESIDENCIAL</v>
          </cell>
        </row>
        <row r="465">
          <cell r="B465" t="str">
            <v>A019241869</v>
          </cell>
          <cell r="C465">
            <v>42772</v>
          </cell>
          <cell r="D465">
            <v>2017</v>
          </cell>
          <cell r="E465">
            <v>2</v>
          </cell>
          <cell r="F465" t="str">
            <v>ANALIA MARIA FERREIRA FREITAS</v>
          </cell>
          <cell r="G465" t="str">
            <v>061.104.166-90</v>
          </cell>
          <cell r="H465">
            <v>3648465</v>
          </cell>
          <cell r="I465" t="str">
            <v>RUA ALCIDES SOUZA CASTRO</v>
          </cell>
          <cell r="J465">
            <v>0</v>
          </cell>
          <cell r="K465" t="str">
            <v>STO ANTONIO DE PADUA</v>
          </cell>
          <cell r="L465" t="str">
            <v>MACAE</v>
          </cell>
          <cell r="M465" t="str">
            <v>(37) 99860-4523</v>
          </cell>
          <cell r="N465" t="str">
            <v>felipe@lumus.eng.br</v>
          </cell>
          <cell r="O465" t="str">
            <v>SOLAR</v>
          </cell>
          <cell r="P465">
            <v>4</v>
          </cell>
          <cell r="Q465" t="str">
            <v>BIFÁSICA</v>
          </cell>
          <cell r="R465" t="str">
            <v>RESIDENCIAL</v>
          </cell>
          <cell r="S465" t="str">
            <v>RESIDENCIAL</v>
          </cell>
        </row>
        <row r="466">
          <cell r="B466" t="str">
            <v>A019257865</v>
          </cell>
          <cell r="C466">
            <v>42773</v>
          </cell>
          <cell r="D466">
            <v>2017</v>
          </cell>
          <cell r="E466">
            <v>2</v>
          </cell>
          <cell r="F466" t="str">
            <v>JAIR PEREIRA DA SILVA</v>
          </cell>
          <cell r="G466" t="str">
            <v>358.498.787-34</v>
          </cell>
          <cell r="H466">
            <v>1964282</v>
          </cell>
          <cell r="I466" t="str">
            <v>RUA GALBERTO BICUDO DA SILVA Nº 94 CS 01</v>
          </cell>
          <cell r="J466" t="str">
            <v>28800-000</v>
          </cell>
          <cell r="K466" t="str">
            <v>RIO BONITO</v>
          </cell>
          <cell r="L466" t="str">
            <v>SÃO GONÇALO</v>
          </cell>
          <cell r="M466" t="str">
            <v>(21) 2734-7773</v>
          </cell>
          <cell r="N466" t="str">
            <v>rosamarinarb@hotmail.com</v>
          </cell>
          <cell r="O466" t="str">
            <v>SOLAR</v>
          </cell>
          <cell r="P466">
            <v>2.7</v>
          </cell>
          <cell r="Q466" t="str">
            <v>BIFÁSICA</v>
          </cell>
          <cell r="R466" t="str">
            <v>RESIDENCIAL</v>
          </cell>
          <cell r="S466" t="str">
            <v>RESIDENCIAL</v>
          </cell>
        </row>
        <row r="467">
          <cell r="B467" t="str">
            <v>A019269324</v>
          </cell>
          <cell r="C467">
            <v>42774</v>
          </cell>
          <cell r="D467">
            <v>2017</v>
          </cell>
          <cell r="E467">
            <v>2</v>
          </cell>
          <cell r="F467" t="str">
            <v>CLEONICE TEIXEIRA DA SILVA</v>
          </cell>
          <cell r="G467" t="str">
            <v>922.861.437-49</v>
          </cell>
          <cell r="H467">
            <v>4692605</v>
          </cell>
          <cell r="I467" t="str">
            <v>RUA CARLOS MATOS LT 27 QD 03 CS 01</v>
          </cell>
          <cell r="J467" t="str">
            <v>25220-010</v>
          </cell>
          <cell r="K467" t="str">
            <v>DUQUE DE CAXIAS</v>
          </cell>
          <cell r="L467" t="str">
            <v>MAGÉ</v>
          </cell>
          <cell r="M467" t="str">
            <v>(21) 3123-6633</v>
          </cell>
          <cell r="N467" t="str">
            <v>cleomatconst@hotmail.com</v>
          </cell>
          <cell r="O467" t="str">
            <v>SOLAR</v>
          </cell>
          <cell r="P467">
            <v>0</v>
          </cell>
          <cell r="Q467" t="str">
            <v>TRIFASICA</v>
          </cell>
          <cell r="R467" t="str">
            <v>RESIDENCIAL</v>
          </cell>
          <cell r="S467" t="str">
            <v>RESIDENCIAL</v>
          </cell>
        </row>
        <row r="468">
          <cell r="B468" t="str">
            <v>A019273679</v>
          </cell>
          <cell r="C468">
            <v>42775</v>
          </cell>
          <cell r="D468">
            <v>2017</v>
          </cell>
          <cell r="E468">
            <v>2</v>
          </cell>
          <cell r="F468" t="str">
            <v>LIDIANE SANTANA MORET</v>
          </cell>
          <cell r="G468" t="str">
            <v>104.721.827-57</v>
          </cell>
          <cell r="H468">
            <v>4720341</v>
          </cell>
          <cell r="I468" t="str">
            <v>RUA ACERBAL PINTO MALHEIROS Nº 409 CS 03</v>
          </cell>
          <cell r="J468" t="str">
            <v>28896-155</v>
          </cell>
          <cell r="K468" t="str">
            <v>RIO DAS OSTRAS</v>
          </cell>
          <cell r="L468" t="str">
            <v>MACAE</v>
          </cell>
          <cell r="M468" t="str">
            <v>(22) 2760-5436</v>
          </cell>
          <cell r="N468" t="str">
            <v>lidianemoret@hotmail.com</v>
          </cell>
          <cell r="O468" t="str">
            <v>SOLAR</v>
          </cell>
          <cell r="P468">
            <v>2.88</v>
          </cell>
          <cell r="Q468" t="str">
            <v>BIFÁSICA</v>
          </cell>
          <cell r="R468" t="str">
            <v>RESIDENCIAL</v>
          </cell>
          <cell r="S468" t="str">
            <v>RESIDENCIAL</v>
          </cell>
        </row>
        <row r="469">
          <cell r="B469" t="str">
            <v>A019280858</v>
          </cell>
          <cell r="C469">
            <v>42775</v>
          </cell>
          <cell r="D469">
            <v>2017</v>
          </cell>
          <cell r="E469">
            <v>2</v>
          </cell>
          <cell r="F469" t="str">
            <v>ROBERTO CARNEIRO DA COSTA</v>
          </cell>
          <cell r="G469" t="str">
            <v>894.093.451-20</v>
          </cell>
          <cell r="H469">
            <v>6368525</v>
          </cell>
          <cell r="I469" t="str">
            <v>RUA A UNI 20 QD A</v>
          </cell>
          <cell r="J469" t="str">
            <v>28940-000</v>
          </cell>
          <cell r="K469" t="str">
            <v>SÃO PEDRO DA ALDEIA</v>
          </cell>
          <cell r="L469" t="str">
            <v>LAGOS</v>
          </cell>
          <cell r="M469" t="str">
            <v>(22) 3053-1998</v>
          </cell>
          <cell r="N469">
            <v>0</v>
          </cell>
          <cell r="O469" t="str">
            <v>SOLAR</v>
          </cell>
          <cell r="P469">
            <v>2.6</v>
          </cell>
          <cell r="Q469" t="str">
            <v>BIFÁSICA</v>
          </cell>
          <cell r="R469" t="str">
            <v>RESIDENCIAL</v>
          </cell>
          <cell r="S469" t="str">
            <v>RESIDENCIAL</v>
          </cell>
        </row>
        <row r="470">
          <cell r="B470" t="str">
            <v>A019285425</v>
          </cell>
          <cell r="C470">
            <v>42776</v>
          </cell>
          <cell r="D470">
            <v>2017</v>
          </cell>
          <cell r="E470">
            <v>2</v>
          </cell>
          <cell r="F470" t="str">
            <v>GLEISON FERREIRA CAMPANATI</v>
          </cell>
          <cell r="G470" t="str">
            <v>019.144-787-03</v>
          </cell>
          <cell r="H470">
            <v>3692908</v>
          </cell>
          <cell r="I470" t="str">
            <v>RUA CIDADE DE CAMPOS QD 31 LT 08</v>
          </cell>
          <cell r="J470" t="str">
            <v>28890-000</v>
          </cell>
          <cell r="K470" t="str">
            <v>RIO DAS OSTRAS</v>
          </cell>
          <cell r="L470" t="str">
            <v>MACAE</v>
          </cell>
          <cell r="M470" t="str">
            <v>(22) 99217-4214</v>
          </cell>
          <cell r="N470" t="str">
            <v>madeireirasolemar@hotmail.com</v>
          </cell>
          <cell r="O470" t="str">
            <v>SOLAR</v>
          </cell>
          <cell r="P470">
            <v>4.24</v>
          </cell>
          <cell r="Q470" t="str">
            <v>TRIFASICA</v>
          </cell>
          <cell r="R470" t="str">
            <v>RESIDENCIAL</v>
          </cell>
          <cell r="S470" t="str">
            <v>RESIDENCIAL</v>
          </cell>
        </row>
        <row r="471">
          <cell r="B471" t="str">
            <v>A019288056</v>
          </cell>
          <cell r="C471">
            <v>42776</v>
          </cell>
          <cell r="D471">
            <v>2017</v>
          </cell>
          <cell r="E471">
            <v>2</v>
          </cell>
          <cell r="F471" t="str">
            <v>ALVARO GOMES DA CRUZ NETO</v>
          </cell>
          <cell r="G471" t="str">
            <v>274.510.897-20</v>
          </cell>
          <cell r="H471">
            <v>2377568</v>
          </cell>
          <cell r="I471" t="str">
            <v>EST NOVA DE MAUA Nº 97</v>
          </cell>
          <cell r="J471" t="str">
            <v>25924-240</v>
          </cell>
          <cell r="K471" t="str">
            <v>MAGÉ</v>
          </cell>
          <cell r="L471" t="str">
            <v>MAGÉ</v>
          </cell>
          <cell r="M471" t="str">
            <v>(21) 97047-9660</v>
          </cell>
          <cell r="N471" t="str">
            <v>henryehr@hotmail.com</v>
          </cell>
          <cell r="O471" t="str">
            <v>SOLAR</v>
          </cell>
          <cell r="P471">
            <v>3.6</v>
          </cell>
          <cell r="Q471" t="str">
            <v>TRIFASICA</v>
          </cell>
          <cell r="R471" t="str">
            <v>RESIDENCIAL</v>
          </cell>
          <cell r="S471" t="str">
            <v>RESIDENCIAL</v>
          </cell>
        </row>
        <row r="472">
          <cell r="B472" t="str">
            <v>A019297303</v>
          </cell>
          <cell r="C472">
            <v>42779</v>
          </cell>
          <cell r="D472">
            <v>2017</v>
          </cell>
          <cell r="E472">
            <v>2</v>
          </cell>
          <cell r="F472" t="str">
            <v>MARIA CRISTINA P DUARTE</v>
          </cell>
          <cell r="G472" t="str">
            <v>005.480.647-09</v>
          </cell>
          <cell r="H472">
            <v>1044676</v>
          </cell>
          <cell r="I472" t="str">
            <v>AV G VARGAS Nº 776</v>
          </cell>
          <cell r="J472" t="str">
            <v>25600-000</v>
          </cell>
          <cell r="K472" t="str">
            <v>PETROPOLIS</v>
          </cell>
          <cell r="L472" t="str">
            <v>SERRANA</v>
          </cell>
          <cell r="M472" t="str">
            <v>(24) 2243-2717</v>
          </cell>
          <cell r="N472" t="str">
            <v>mcrispd@gmail.com</v>
          </cell>
          <cell r="O472" t="str">
            <v>SOLAR</v>
          </cell>
          <cell r="P472">
            <v>2.08</v>
          </cell>
          <cell r="Q472" t="str">
            <v>TRIFASICA</v>
          </cell>
          <cell r="R472" t="str">
            <v>RESIDENCIAL</v>
          </cell>
          <cell r="S472" t="str">
            <v>RESIDENCIAL</v>
          </cell>
        </row>
        <row r="473">
          <cell r="B473" t="str">
            <v>A019299619</v>
          </cell>
          <cell r="C473">
            <v>42779</v>
          </cell>
          <cell r="D473">
            <v>2017</v>
          </cell>
          <cell r="E473">
            <v>2</v>
          </cell>
          <cell r="F473" t="str">
            <v>CID MOTTA</v>
          </cell>
          <cell r="G473" t="str">
            <v>083.833.407-53</v>
          </cell>
          <cell r="H473">
            <v>986106</v>
          </cell>
          <cell r="I473" t="str">
            <v>RUA 74 LT 04 QD 1309</v>
          </cell>
          <cell r="J473" t="str">
            <v>28990-000</v>
          </cell>
          <cell r="K473" t="str">
            <v>SAQUAREMA</v>
          </cell>
          <cell r="L473" t="str">
            <v>LAGOS</v>
          </cell>
          <cell r="M473" t="str">
            <v>(22) 2652-1674</v>
          </cell>
          <cell r="N473" t="str">
            <v>cidmotta@terra.com.br</v>
          </cell>
          <cell r="O473" t="str">
            <v>SOLAR</v>
          </cell>
          <cell r="P473">
            <v>3.71</v>
          </cell>
          <cell r="Q473" t="str">
            <v>TRIFASICA</v>
          </cell>
          <cell r="R473" t="str">
            <v>RESIDENCIAL</v>
          </cell>
          <cell r="S473" t="str">
            <v>RESIDENCIAL</v>
          </cell>
        </row>
        <row r="474">
          <cell r="B474" t="str">
            <v>A019303813</v>
          </cell>
          <cell r="C474">
            <v>42779</v>
          </cell>
          <cell r="D474">
            <v>2017</v>
          </cell>
          <cell r="E474">
            <v>2</v>
          </cell>
          <cell r="F474" t="str">
            <v>IGREJA UNIVERSAL DO REINO DE DEUS</v>
          </cell>
          <cell r="G474">
            <v>0</v>
          </cell>
          <cell r="H474">
            <v>1174412</v>
          </cell>
          <cell r="I474">
            <v>0</v>
          </cell>
          <cell r="J474">
            <v>0</v>
          </cell>
          <cell r="K474">
            <v>0</v>
          </cell>
          <cell r="L474" t="e">
            <v>#N/A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B475" t="str">
            <v>A019307483</v>
          </cell>
          <cell r="C475">
            <v>42780</v>
          </cell>
          <cell r="D475">
            <v>2017</v>
          </cell>
          <cell r="E475">
            <v>2</v>
          </cell>
          <cell r="F475" t="str">
            <v>ANTONIO ALVES DA SILVA</v>
          </cell>
          <cell r="G475" t="str">
            <v>323.557.427-15</v>
          </cell>
          <cell r="H475">
            <v>4044270</v>
          </cell>
          <cell r="I475" t="str">
            <v>RUA ELICIA DE S. CONCEIÇÃO L142 CS 1</v>
          </cell>
          <cell r="J475" t="str">
            <v>24800-000</v>
          </cell>
          <cell r="K475" t="str">
            <v>ITABORAÍ</v>
          </cell>
          <cell r="L475" t="str">
            <v>SÃO GONÇALO</v>
          </cell>
          <cell r="M475" t="str">
            <v>(21) 2635-5646</v>
          </cell>
          <cell r="N475" t="str">
            <v>mauricio.xavier|@ersol.com.br</v>
          </cell>
          <cell r="O475" t="str">
            <v>SOLAR</v>
          </cell>
          <cell r="P475">
            <v>2.56</v>
          </cell>
          <cell r="Q475" t="str">
            <v>BIFÁSICA</v>
          </cell>
          <cell r="R475" t="str">
            <v>RESIDENCIAL</v>
          </cell>
          <cell r="S475" t="str">
            <v>RESIDENCIAL</v>
          </cell>
        </row>
        <row r="476">
          <cell r="B476" t="str">
            <v>A019308555</v>
          </cell>
          <cell r="C476">
            <v>42780</v>
          </cell>
          <cell r="D476">
            <v>2017</v>
          </cell>
          <cell r="E476">
            <v>2</v>
          </cell>
          <cell r="F476" t="str">
            <v>KATIA GOMES GALVAO ANDRADE</v>
          </cell>
          <cell r="G476" t="str">
            <v>430.145.937-53</v>
          </cell>
          <cell r="H476">
            <v>4949887</v>
          </cell>
          <cell r="I476" t="str">
            <v>RUA BARRA MANSA Nº 312 CS 04</v>
          </cell>
          <cell r="J476" t="str">
            <v>28895-892</v>
          </cell>
          <cell r="K476" t="str">
            <v>RIO DAS OSTRAS</v>
          </cell>
          <cell r="L476" t="str">
            <v>MACAE</v>
          </cell>
          <cell r="M476" t="str">
            <v>(22) 3324-3451</v>
          </cell>
          <cell r="N476" t="str">
            <v>kggandrade@gmail.com</v>
          </cell>
          <cell r="O476" t="str">
            <v>SOLAR</v>
          </cell>
          <cell r="P476">
            <v>2.08</v>
          </cell>
          <cell r="Q476" t="str">
            <v>BIFÁSICA</v>
          </cell>
          <cell r="R476" t="str">
            <v>RESIDENCIAL</v>
          </cell>
          <cell r="S476" t="str">
            <v>RESIDENCIAL</v>
          </cell>
        </row>
        <row r="477">
          <cell r="B477" t="str">
            <v>A019308947</v>
          </cell>
          <cell r="C477">
            <v>42780</v>
          </cell>
          <cell r="D477">
            <v>2017</v>
          </cell>
          <cell r="E477">
            <v>2</v>
          </cell>
          <cell r="F477" t="str">
            <v>PAULO CESAR SILVA FONTES</v>
          </cell>
          <cell r="G477" t="str">
            <v>094.406.667-49</v>
          </cell>
          <cell r="H477">
            <v>330919</v>
          </cell>
          <cell r="I477" t="str">
            <v xml:space="preserve">RUA IRACEMA LT 13 QD 4 </v>
          </cell>
          <cell r="J477" t="str">
            <v>28970-000</v>
          </cell>
          <cell r="K477" t="str">
            <v>ARARUAMA</v>
          </cell>
          <cell r="L477" t="str">
            <v>LAGOS</v>
          </cell>
          <cell r="M477" t="str">
            <v>(21) 3325-3335</v>
          </cell>
          <cell r="N477" t="str">
            <v>pc.fontes@terra.com.br</v>
          </cell>
          <cell r="O477" t="str">
            <v>SOLAR</v>
          </cell>
          <cell r="P477">
            <v>11.55</v>
          </cell>
          <cell r="Q477" t="str">
            <v>TRIFASICA</v>
          </cell>
          <cell r="R477" t="str">
            <v>RESIDENCIAL</v>
          </cell>
          <cell r="S477" t="str">
            <v>RESIDENCIAL</v>
          </cell>
        </row>
        <row r="478">
          <cell r="B478" t="str">
            <v>A019318566</v>
          </cell>
          <cell r="C478">
            <v>42781</v>
          </cell>
          <cell r="D478">
            <v>2017</v>
          </cell>
          <cell r="E478">
            <v>2</v>
          </cell>
          <cell r="F478" t="str">
            <v>ELETRONUCLEAR GUARITA</v>
          </cell>
          <cell r="G478" t="str">
            <v>42.540.211/0001-67</v>
          </cell>
          <cell r="H478">
            <v>20806</v>
          </cell>
          <cell r="I478" t="str">
            <v>RUA RONDONIA 0</v>
          </cell>
          <cell r="J478" t="str">
            <v>23970-000</v>
          </cell>
          <cell r="K478" t="str">
            <v>PARATY</v>
          </cell>
          <cell r="L478" t="str">
            <v>SUL</v>
          </cell>
          <cell r="M478" t="str">
            <v>(24) 99880-1735</v>
          </cell>
          <cell r="N478" t="str">
            <v>fabricioeletro10@gmail.com</v>
          </cell>
          <cell r="O478" t="str">
            <v>SOLAR</v>
          </cell>
          <cell r="P478">
            <v>4</v>
          </cell>
          <cell r="Q478" t="str">
            <v>TRIFASICA</v>
          </cell>
          <cell r="R478" t="str">
            <v>COMERCIAL</v>
          </cell>
          <cell r="S478" t="str">
            <v>COMERCIAL</v>
          </cell>
        </row>
        <row r="479">
          <cell r="B479" t="str">
            <v>A019327888</v>
          </cell>
          <cell r="C479">
            <v>42782</v>
          </cell>
          <cell r="D479">
            <v>2017</v>
          </cell>
          <cell r="E479">
            <v>2</v>
          </cell>
          <cell r="F479" t="str">
            <v>KAMILLY SALAO DE FESTAS LTDA</v>
          </cell>
          <cell r="G479" t="str">
            <v>20.219.189/0001-15</v>
          </cell>
          <cell r="H479">
            <v>6200511</v>
          </cell>
          <cell r="I479" t="str">
            <v>RUA ISABEL FONSECA BASILIO Nº 26 QD 13</v>
          </cell>
          <cell r="J479" t="str">
            <v>24890-000</v>
          </cell>
          <cell r="K479" t="str">
            <v>TANGUÁ</v>
          </cell>
          <cell r="L479" t="str">
            <v>SÃO GONÇALO</v>
          </cell>
          <cell r="M479" t="str">
            <v>(21) 99941-2365</v>
          </cell>
          <cell r="N479" t="str">
            <v>josedeoliveiratangua@gmail.com</v>
          </cell>
          <cell r="O479" t="str">
            <v>SOLAR</v>
          </cell>
          <cell r="P479">
            <v>8.1999999999999993</v>
          </cell>
          <cell r="Q479" t="str">
            <v>TRIFASICA</v>
          </cell>
          <cell r="R479" t="str">
            <v>RESIDENCIAL</v>
          </cell>
          <cell r="S479" t="str">
            <v>RESIDENCIAL</v>
          </cell>
        </row>
        <row r="480">
          <cell r="B480" t="str">
            <v>A019330986</v>
          </cell>
          <cell r="C480">
            <v>42782</v>
          </cell>
          <cell r="D480">
            <v>2017</v>
          </cell>
          <cell r="E480">
            <v>2</v>
          </cell>
          <cell r="F480" t="str">
            <v>LUIZ VICTORIO MENNA DA COSTA</v>
          </cell>
          <cell r="G480" t="str">
            <v>627.776.107-20</v>
          </cell>
          <cell r="H480">
            <v>161042</v>
          </cell>
          <cell r="I480" t="str">
            <v xml:space="preserve">RUA APOLO 18 QD 11 LT 8 </v>
          </cell>
          <cell r="J480" t="str">
            <v>28900-000</v>
          </cell>
          <cell r="K480" t="str">
            <v>CABO FRIO</v>
          </cell>
          <cell r="L480" t="str">
            <v>LAGOS</v>
          </cell>
          <cell r="M480" t="str">
            <v>(21) 2630-4291</v>
          </cell>
          <cell r="N480">
            <v>0</v>
          </cell>
          <cell r="O480" t="str">
            <v>SOLAR</v>
          </cell>
          <cell r="P480">
            <v>2.08</v>
          </cell>
          <cell r="Q480" t="str">
            <v>TRIFASICA</v>
          </cell>
          <cell r="R480" t="str">
            <v>RESIDENCIAL</v>
          </cell>
          <cell r="S480" t="str">
            <v>RESIDENCIAL</v>
          </cell>
        </row>
        <row r="481">
          <cell r="B481" t="str">
            <v>A019335552</v>
          </cell>
          <cell r="C481">
            <v>42783</v>
          </cell>
          <cell r="D481">
            <v>2017</v>
          </cell>
          <cell r="E481">
            <v>2</v>
          </cell>
          <cell r="F481" t="str">
            <v>PAULO FERNANDO FERREIRA</v>
          </cell>
          <cell r="G481" t="str">
            <v>521.057.766-04</v>
          </cell>
          <cell r="H481">
            <v>880200</v>
          </cell>
          <cell r="I481" t="str">
            <v>RUA GEL MARCIRIO Nº 241 CS 1</v>
          </cell>
          <cell r="J481" t="str">
            <v>28800-000</v>
          </cell>
          <cell r="K481" t="str">
            <v>RIO BONITO</v>
          </cell>
          <cell r="L481" t="str">
            <v>SÃO GONÇALO</v>
          </cell>
          <cell r="M481" t="str">
            <v>(21) 2734-2777</v>
          </cell>
          <cell r="N481" t="str">
            <v>pffse@oi.com.br</v>
          </cell>
          <cell r="O481" t="str">
            <v>SOLAR</v>
          </cell>
          <cell r="P481">
            <v>5</v>
          </cell>
          <cell r="Q481" t="str">
            <v>TRIFASICA</v>
          </cell>
          <cell r="R481" t="str">
            <v>RESIDENCIAL</v>
          </cell>
          <cell r="S481" t="str">
            <v>RESIDENCIAL</v>
          </cell>
        </row>
        <row r="482">
          <cell r="B482" t="str">
            <v>A019336577</v>
          </cell>
          <cell r="C482">
            <v>42783</v>
          </cell>
          <cell r="D482">
            <v>2017</v>
          </cell>
          <cell r="E482">
            <v>2</v>
          </cell>
          <cell r="F482" t="str">
            <v>JULIO DA SILVA RAMOS</v>
          </cell>
          <cell r="G482" t="str">
            <v>926.800.117-91</v>
          </cell>
          <cell r="H482">
            <v>2858492</v>
          </cell>
          <cell r="I482" t="str">
            <v>EST DA ALEGRIA DOS ANJOS BAIXINHA Nº 38</v>
          </cell>
          <cell r="J482" t="str">
            <v>28230-000</v>
          </cell>
          <cell r="K482" t="str">
            <v>S F ITABAPOANA</v>
          </cell>
          <cell r="L482" t="str">
            <v>CAMPOS</v>
          </cell>
          <cell r="M482" t="str">
            <v>(22) 99857-7585</v>
          </cell>
          <cell r="N482" t="str">
            <v>juliosilvar@ig.com.br</v>
          </cell>
          <cell r="O482" t="str">
            <v>SOLAR</v>
          </cell>
          <cell r="P482">
            <v>2.6</v>
          </cell>
          <cell r="Q482" t="str">
            <v>BIFÁSICA</v>
          </cell>
          <cell r="R482" t="str">
            <v>RESIDENCIAL</v>
          </cell>
          <cell r="S482" t="str">
            <v>RESIDENCIAL</v>
          </cell>
        </row>
        <row r="483">
          <cell r="B483" t="str">
            <v>A019336590</v>
          </cell>
          <cell r="C483">
            <v>42783</v>
          </cell>
          <cell r="D483">
            <v>2017</v>
          </cell>
          <cell r="E483">
            <v>2</v>
          </cell>
          <cell r="F483" t="str">
            <v>FABRICIO DA SILVA COSTA BARBOSA</v>
          </cell>
          <cell r="G483" t="str">
            <v>088.660.147-96</v>
          </cell>
          <cell r="H483">
            <v>4618563</v>
          </cell>
          <cell r="I483" t="str">
            <v>AV CARLOS LACERDA Nº 2300 CS 31</v>
          </cell>
          <cell r="J483" t="str">
            <v>24800-738</v>
          </cell>
          <cell r="K483" t="str">
            <v>ITABORAÍ</v>
          </cell>
          <cell r="L483" t="str">
            <v>SÃO GONÇALO</v>
          </cell>
          <cell r="M483" t="str">
            <v>(21) 98121-3451</v>
          </cell>
          <cell r="N483" t="str">
            <v>fabricioeletro10@gmail.com</v>
          </cell>
          <cell r="O483" t="str">
            <v>SOLAR</v>
          </cell>
          <cell r="P483">
            <v>3</v>
          </cell>
          <cell r="Q483" t="str">
            <v>TRIFASICA</v>
          </cell>
          <cell r="R483" t="str">
            <v>RESIDENCIAL</v>
          </cell>
          <cell r="S483" t="str">
            <v>RESIDENCIAL</v>
          </cell>
        </row>
        <row r="484">
          <cell r="B484" t="str">
            <v>A019336684</v>
          </cell>
          <cell r="C484">
            <v>42783</v>
          </cell>
          <cell r="D484">
            <v>2017</v>
          </cell>
          <cell r="E484">
            <v>2</v>
          </cell>
          <cell r="F484" t="str">
            <v>RENATO TENORIO DE ALBUQUERQUE</v>
          </cell>
          <cell r="G484">
            <v>0</v>
          </cell>
          <cell r="H484">
            <v>1396367</v>
          </cell>
          <cell r="I484">
            <v>0</v>
          </cell>
          <cell r="J484">
            <v>0</v>
          </cell>
          <cell r="K484">
            <v>0</v>
          </cell>
          <cell r="L484" t="e">
            <v>#N/A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B485" t="str">
            <v>A019342441</v>
          </cell>
          <cell r="C485">
            <v>42783</v>
          </cell>
          <cell r="D485">
            <v>2017</v>
          </cell>
          <cell r="E485">
            <v>2</v>
          </cell>
          <cell r="F485" t="str">
            <v>ROBERTO F LEMOS</v>
          </cell>
          <cell r="G485" t="str">
            <v>494.422.527-04</v>
          </cell>
          <cell r="H485">
            <v>284311</v>
          </cell>
          <cell r="I485" t="str">
            <v>RUA DES RONALDO SOUZA Nº 269</v>
          </cell>
          <cell r="J485" t="str">
            <v>24000-000</v>
          </cell>
          <cell r="K485" t="str">
            <v>NITERÓI</v>
          </cell>
          <cell r="L485" t="str">
            <v>CENTRO</v>
          </cell>
          <cell r="M485" t="str">
            <v>(21) 98878-8785</v>
          </cell>
          <cell r="N485" t="str">
            <v>rflemosadv@gmail.com</v>
          </cell>
          <cell r="O485" t="str">
            <v>SOLAR</v>
          </cell>
          <cell r="P485">
            <v>5.12</v>
          </cell>
          <cell r="Q485" t="str">
            <v>TRIFASICA</v>
          </cell>
          <cell r="R485" t="str">
            <v>RESIDENCIAL</v>
          </cell>
          <cell r="S485" t="str">
            <v>RESIDENCIAL</v>
          </cell>
        </row>
        <row r="486">
          <cell r="B486" t="str">
            <v>A019358397</v>
          </cell>
          <cell r="C486">
            <v>42787</v>
          </cell>
          <cell r="D486">
            <v>2017</v>
          </cell>
          <cell r="E486">
            <v>2</v>
          </cell>
          <cell r="F486" t="str">
            <v>JORGE DO COUTO FERREIRA</v>
          </cell>
          <cell r="G486" t="str">
            <v>592.674.107-68</v>
          </cell>
          <cell r="H486">
            <v>3649689</v>
          </cell>
          <cell r="I486" t="str">
            <v>RUA SANTOS DUMONT Nº 77</v>
          </cell>
          <cell r="J486" t="str">
            <v>28970-000</v>
          </cell>
          <cell r="K486" t="str">
            <v>ARARUAMA</v>
          </cell>
          <cell r="L486" t="str">
            <v>LAGOS</v>
          </cell>
          <cell r="M486" t="str">
            <v>(21) 2407-7574</v>
          </cell>
          <cell r="N486" t="str">
            <v>couto6976@gmail.com</v>
          </cell>
          <cell r="O486" t="str">
            <v>SOLAR</v>
          </cell>
          <cell r="P486">
            <v>1.04</v>
          </cell>
          <cell r="Q486" t="str">
            <v>BIFÁSICA</v>
          </cell>
          <cell r="R486" t="str">
            <v>RESIDENCIAL</v>
          </cell>
          <cell r="S486" t="str">
            <v>RESIDENCIAL</v>
          </cell>
        </row>
        <row r="487">
          <cell r="B487" t="str">
            <v>A019378463</v>
          </cell>
          <cell r="C487">
            <v>42789</v>
          </cell>
          <cell r="D487">
            <v>2017</v>
          </cell>
          <cell r="E487">
            <v>2</v>
          </cell>
          <cell r="F487" t="str">
            <v>CARLA LEONARDO DE ALVARENGA ALVES</v>
          </cell>
          <cell r="G487" t="str">
            <v>077.495.157-55</v>
          </cell>
          <cell r="H487">
            <v>4776095</v>
          </cell>
          <cell r="I487" t="str">
            <v>RUA TOLEDO PIZZA Nº 106 CS 30</v>
          </cell>
          <cell r="J487" t="str">
            <v>24450-010</v>
          </cell>
          <cell r="K487" t="str">
            <v>SÃO GONÇALO</v>
          </cell>
          <cell r="L487" t="str">
            <v>SÃO GONÇALO</v>
          </cell>
          <cell r="M487" t="str">
            <v>(21) 2723-0110</v>
          </cell>
          <cell r="N487" t="str">
            <v>carla01.alves@hotmail.com</v>
          </cell>
          <cell r="O487" t="str">
            <v>SOLAR</v>
          </cell>
          <cell r="P487">
            <v>3.3</v>
          </cell>
          <cell r="Q487" t="str">
            <v>BIFÁSICA</v>
          </cell>
          <cell r="R487" t="str">
            <v>RESIDENCIAL</v>
          </cell>
          <cell r="S487" t="str">
            <v>RESIDENCIAL</v>
          </cell>
        </row>
        <row r="488">
          <cell r="B488" t="str">
            <v>A019381816</v>
          </cell>
          <cell r="C488">
            <v>42789</v>
          </cell>
          <cell r="D488">
            <v>2017</v>
          </cell>
          <cell r="E488">
            <v>2</v>
          </cell>
          <cell r="F488" t="str">
            <v xml:space="preserve">CONCEIÇÃO VANETE CAMARGO </v>
          </cell>
          <cell r="G488" t="str">
            <v>813.106.927-34</v>
          </cell>
          <cell r="H488">
            <v>790563</v>
          </cell>
          <cell r="I488" t="str">
            <v>DARMSTADT Nº 1101</v>
          </cell>
          <cell r="J488" t="str">
            <v>25665-002</v>
          </cell>
          <cell r="K488" t="str">
            <v>PETROPOLIS</v>
          </cell>
          <cell r="L488" t="str">
            <v>SERRANA</v>
          </cell>
          <cell r="M488" t="str">
            <v>(24) 2231-1236</v>
          </cell>
          <cell r="N488">
            <v>0</v>
          </cell>
          <cell r="O488" t="str">
            <v>SOLAR</v>
          </cell>
          <cell r="P488">
            <v>1.6</v>
          </cell>
          <cell r="Q488" t="str">
            <v>BIFÁSICA</v>
          </cell>
          <cell r="R488" t="str">
            <v>RESIDENCIAL</v>
          </cell>
          <cell r="S488" t="str">
            <v>RESIDENCIAL</v>
          </cell>
        </row>
        <row r="489">
          <cell r="B489" t="str">
            <v>A019382036</v>
          </cell>
          <cell r="C489">
            <v>42789</v>
          </cell>
          <cell r="D489">
            <v>2017</v>
          </cell>
          <cell r="E489">
            <v>2</v>
          </cell>
          <cell r="F489" t="str">
            <v>MARCIO RENATO M ROCHA</v>
          </cell>
          <cell r="G489" t="str">
            <v>655.874.137-72</v>
          </cell>
          <cell r="H489">
            <v>1099073</v>
          </cell>
          <cell r="I489" t="str">
            <v>ALB LAMEGO Nº 130 170 QD 6 CS 3</v>
          </cell>
          <cell r="J489" t="str">
            <v>28016-455</v>
          </cell>
          <cell r="K489" t="str">
            <v>CAMPOS</v>
          </cell>
          <cell r="L489" t="str">
            <v>CAMPOS</v>
          </cell>
          <cell r="M489" t="str">
            <v>(22) 2724-4508</v>
          </cell>
          <cell r="N489" t="str">
            <v>marciormrcha@uol.com.br</v>
          </cell>
          <cell r="O489" t="str">
            <v>SOLAR</v>
          </cell>
          <cell r="P489">
            <v>14.3</v>
          </cell>
          <cell r="Q489" t="str">
            <v>BIFÁSICA</v>
          </cell>
          <cell r="R489" t="str">
            <v>RESIDENCIAL</v>
          </cell>
          <cell r="S489" t="str">
            <v>RESIDENCIAL</v>
          </cell>
        </row>
        <row r="490">
          <cell r="B490" t="str">
            <v>A019389010</v>
          </cell>
          <cell r="C490">
            <v>42790</v>
          </cell>
          <cell r="D490">
            <v>2017</v>
          </cell>
          <cell r="E490">
            <v>2</v>
          </cell>
          <cell r="F490" t="str">
            <v>ANTONIO SERGIO BARRETO DA SILVA</v>
          </cell>
          <cell r="G490" t="str">
            <v>561.706.967-53</v>
          </cell>
          <cell r="H490">
            <v>6657775</v>
          </cell>
          <cell r="I490" t="str">
            <v>AV VARGAS Nº 400 LT 25 QD B</v>
          </cell>
          <cell r="J490" t="str">
            <v>28000-000</v>
          </cell>
          <cell r="K490" t="str">
            <v>CAMPOS</v>
          </cell>
          <cell r="L490" t="str">
            <v>CAMPOS</v>
          </cell>
          <cell r="M490" t="str">
            <v>(22) 99961-2172</v>
          </cell>
          <cell r="N490" t="str">
            <v>geogiofc@hotmail.com</v>
          </cell>
          <cell r="O490" t="str">
            <v>SOLAR</v>
          </cell>
          <cell r="P490">
            <v>8.48</v>
          </cell>
          <cell r="Q490" t="str">
            <v>BIFÁSICA</v>
          </cell>
          <cell r="R490" t="str">
            <v>RESIDENCIAL</v>
          </cell>
          <cell r="S490" t="str">
            <v>RESIDENCIAL</v>
          </cell>
        </row>
        <row r="491">
          <cell r="B491" t="str">
            <v>A019410322</v>
          </cell>
          <cell r="C491">
            <v>42797</v>
          </cell>
          <cell r="D491">
            <v>2017</v>
          </cell>
          <cell r="E491">
            <v>3</v>
          </cell>
          <cell r="F491" t="str">
            <v>JOSE ANTONIO GOMES BOECHEM</v>
          </cell>
          <cell r="G491" t="str">
            <v>390.176.807-68</v>
          </cell>
          <cell r="H491">
            <v>5699098</v>
          </cell>
          <cell r="I491" t="str">
            <v>RUA EDGAR NUNES MACHADO Nº 251 CS 02</v>
          </cell>
          <cell r="J491" t="str">
            <v>28050-450</v>
          </cell>
          <cell r="K491" t="str">
            <v>CAMPOS</v>
          </cell>
          <cell r="L491" t="str">
            <v>CAMPOS</v>
          </cell>
          <cell r="M491" t="str">
            <v>(22) 99880-9121</v>
          </cell>
          <cell r="N491" t="str">
            <v>boechem@gmail.com</v>
          </cell>
          <cell r="O491" t="str">
            <v>SOLAR</v>
          </cell>
          <cell r="P491">
            <v>3.18</v>
          </cell>
          <cell r="Q491" t="str">
            <v>BIFÁSICA</v>
          </cell>
          <cell r="R491" t="str">
            <v>RESIDENCIAL</v>
          </cell>
          <cell r="S491" t="str">
            <v>RESIDENCIAL</v>
          </cell>
        </row>
        <row r="492">
          <cell r="B492" t="str">
            <v>A019418440</v>
          </cell>
          <cell r="C492">
            <v>42797</v>
          </cell>
          <cell r="D492">
            <v>2017</v>
          </cell>
          <cell r="E492">
            <v>3</v>
          </cell>
          <cell r="F492" t="str">
            <v>CARINE COLUCCI NERY CORREIA</v>
          </cell>
          <cell r="G492" t="str">
            <v>079.787.997-86</v>
          </cell>
          <cell r="H492">
            <v>765128</v>
          </cell>
          <cell r="I492" t="str">
            <v>RUA SANTO CRISTO Nº 17</v>
          </cell>
          <cell r="J492" t="str">
            <v>24130-445</v>
          </cell>
          <cell r="K492" t="str">
            <v>NITERÓI</v>
          </cell>
          <cell r="L492" t="str">
            <v>CENTRO</v>
          </cell>
          <cell r="M492" t="str">
            <v>(21) 2625-9589</v>
          </cell>
          <cell r="N492" t="str">
            <v>guerreiro.rj@gmail.com</v>
          </cell>
          <cell r="O492" t="str">
            <v>SOLAR</v>
          </cell>
          <cell r="P492">
            <v>0</v>
          </cell>
          <cell r="Q492" t="str">
            <v>TRIFASICA</v>
          </cell>
          <cell r="R492" t="str">
            <v>RESIDENCIAL</v>
          </cell>
          <cell r="S492" t="str">
            <v>RESIDENCIAL</v>
          </cell>
        </row>
        <row r="493">
          <cell r="B493" t="str">
            <v>A019424001</v>
          </cell>
          <cell r="C493">
            <v>42800</v>
          </cell>
          <cell r="D493">
            <v>2017</v>
          </cell>
          <cell r="E493">
            <v>3</v>
          </cell>
          <cell r="F493" t="str">
            <v>DAYSE DE ARAUJO L DE SOUZA</v>
          </cell>
          <cell r="G493" t="str">
            <v>516.772.377-91</v>
          </cell>
          <cell r="H493">
            <v>861165</v>
          </cell>
          <cell r="I493" t="str">
            <v>RUA COSTA RICA N 45</v>
          </cell>
          <cell r="J493" t="str">
            <v>24465-050</v>
          </cell>
          <cell r="K493" t="str">
            <v>SÃO GONÇALO</v>
          </cell>
          <cell r="L493" t="str">
            <v>SÃO GONÇALO</v>
          </cell>
          <cell r="M493" t="str">
            <v>(21) 3856-8002</v>
          </cell>
          <cell r="N493" t="str">
            <v>davicsouza@gmail.com</v>
          </cell>
          <cell r="O493" t="str">
            <v>SOLAR</v>
          </cell>
          <cell r="P493">
            <v>2.2999999999999998</v>
          </cell>
          <cell r="Q493" t="str">
            <v>BIFÁSICA</v>
          </cell>
          <cell r="R493" t="str">
            <v>RESIDENCIAL</v>
          </cell>
          <cell r="S493" t="str">
            <v>RESIDENCIAL</v>
          </cell>
        </row>
        <row r="494">
          <cell r="B494" t="str">
            <v>A019435046</v>
          </cell>
          <cell r="C494">
            <v>42801</v>
          </cell>
          <cell r="D494">
            <v>2017</v>
          </cell>
          <cell r="E494">
            <v>3</v>
          </cell>
          <cell r="F494" t="str">
            <v>CENTRO COMERCIAL DRPAULO</v>
          </cell>
          <cell r="G494" t="str">
            <v>23.860.495/0001-24</v>
          </cell>
          <cell r="H494">
            <v>6622377</v>
          </cell>
          <cell r="I494" t="str">
            <v>RUA MAJ BELEGARD Nº 311</v>
          </cell>
          <cell r="J494" t="str">
            <v>28906-330</v>
          </cell>
          <cell r="K494" t="str">
            <v>CABO FRIO</v>
          </cell>
          <cell r="L494" t="str">
            <v>LAGOS</v>
          </cell>
          <cell r="M494" t="str">
            <v>(22) 2622-1425</v>
          </cell>
          <cell r="N494" t="str">
            <v>dr.jcs@hotmail.com</v>
          </cell>
          <cell r="O494" t="str">
            <v>SOLAR</v>
          </cell>
          <cell r="P494">
            <v>2.08</v>
          </cell>
          <cell r="Q494" t="str">
            <v>TRIFASICA</v>
          </cell>
          <cell r="R494" t="str">
            <v>RESIDENCIAL</v>
          </cell>
          <cell r="S494" t="str">
            <v>RESIDENCIAL</v>
          </cell>
        </row>
        <row r="495">
          <cell r="B495" t="str">
            <v>A019447924</v>
          </cell>
          <cell r="C495">
            <v>42802</v>
          </cell>
          <cell r="D495">
            <v>2017</v>
          </cell>
          <cell r="E495">
            <v>3</v>
          </cell>
          <cell r="F495" t="str">
            <v>RODRIGO RAMOS DE OLIVEIRA</v>
          </cell>
          <cell r="G495" t="str">
            <v>074.672.337-79</v>
          </cell>
          <cell r="H495">
            <v>4647939</v>
          </cell>
          <cell r="I495" t="str">
            <v>RUA JOAO DUIZITI Nº 515</v>
          </cell>
          <cell r="J495" t="str">
            <v>27512-235</v>
          </cell>
          <cell r="K495" t="str">
            <v>RESENDE</v>
          </cell>
          <cell r="L495" t="str">
            <v>SUL</v>
          </cell>
          <cell r="M495" t="str">
            <v>(24) 98114-4967</v>
          </cell>
          <cell r="N495" t="str">
            <v>r_ramos@terra.com.br</v>
          </cell>
          <cell r="O495" t="str">
            <v>SOLAR</v>
          </cell>
          <cell r="P495">
            <v>2.12</v>
          </cell>
          <cell r="Q495" t="str">
            <v>TRIFASICA</v>
          </cell>
          <cell r="R495" t="str">
            <v>RESIDENCIAL</v>
          </cell>
          <cell r="S495" t="str">
            <v>RESIDENCIAL</v>
          </cell>
        </row>
        <row r="496">
          <cell r="B496" t="str">
            <v>A019453010</v>
          </cell>
          <cell r="C496">
            <v>42803</v>
          </cell>
          <cell r="D496">
            <v>2017</v>
          </cell>
          <cell r="E496">
            <v>3</v>
          </cell>
          <cell r="F496" t="str">
            <v>ROSA ELANE SILVA BERCOTHE</v>
          </cell>
          <cell r="G496" t="str">
            <v>012.743.307-42</v>
          </cell>
          <cell r="H496">
            <v>4369762</v>
          </cell>
          <cell r="I496" t="str">
            <v>AV ALBINO IMPARATO LT 30 QD 48</v>
          </cell>
          <cell r="J496" t="str">
            <v>24716-455</v>
          </cell>
          <cell r="K496" t="str">
            <v>SÃO GONÇALO</v>
          </cell>
          <cell r="L496" t="str">
            <v>SÃO GONÇALO</v>
          </cell>
          <cell r="M496" t="str">
            <v>(21) 2701-1132</v>
          </cell>
          <cell r="N496" t="str">
            <v>rramos1409@gmail.com</v>
          </cell>
          <cell r="O496" t="str">
            <v>SOLAR</v>
          </cell>
          <cell r="P496">
            <v>2.12</v>
          </cell>
          <cell r="Q496" t="str">
            <v>BIFÁSICA</v>
          </cell>
          <cell r="R496" t="str">
            <v>RESIDENCIAL</v>
          </cell>
          <cell r="S496" t="str">
            <v>RESIDENCIAL</v>
          </cell>
        </row>
        <row r="497">
          <cell r="B497" t="str">
            <v>A019469631</v>
          </cell>
          <cell r="C497">
            <v>42804</v>
          </cell>
          <cell r="D497">
            <v>2017</v>
          </cell>
          <cell r="E497">
            <v>3</v>
          </cell>
          <cell r="F497" t="str">
            <v>ROBERTO BEZERRA DE M BERARDO</v>
          </cell>
          <cell r="G497">
            <v>0</v>
          </cell>
          <cell r="H497">
            <v>6635084</v>
          </cell>
          <cell r="I497">
            <v>0</v>
          </cell>
          <cell r="J497">
            <v>0</v>
          </cell>
          <cell r="K497">
            <v>0</v>
          </cell>
          <cell r="L497" t="e">
            <v>#N/A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B498" t="str">
            <v>A019474497</v>
          </cell>
          <cell r="C498">
            <v>42806</v>
          </cell>
          <cell r="D498">
            <v>2017</v>
          </cell>
          <cell r="E498">
            <v>3</v>
          </cell>
          <cell r="F498" t="str">
            <v>CRISTINA BRUNET DE FIGUEIREDO</v>
          </cell>
          <cell r="G498">
            <v>0</v>
          </cell>
          <cell r="H498">
            <v>4980065</v>
          </cell>
          <cell r="I498">
            <v>0</v>
          </cell>
          <cell r="J498">
            <v>0</v>
          </cell>
          <cell r="K498">
            <v>0</v>
          </cell>
          <cell r="L498" t="e">
            <v>#N/A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B499" t="str">
            <v>A019476071</v>
          </cell>
          <cell r="C499">
            <v>42807</v>
          </cell>
          <cell r="D499">
            <v>2017</v>
          </cell>
          <cell r="E499">
            <v>3</v>
          </cell>
          <cell r="F499" t="str">
            <v>EDIMA CARTANO VIEIRA DA SILVA</v>
          </cell>
          <cell r="G499" t="str">
            <v>420.860.357-72</v>
          </cell>
          <cell r="H499">
            <v>6685295</v>
          </cell>
          <cell r="I499" t="str">
            <v>RUA ORQUIDEA Nº 95</v>
          </cell>
          <cell r="J499" t="str">
            <v>28970-000</v>
          </cell>
          <cell r="K499" t="str">
            <v>ARARUAMA</v>
          </cell>
          <cell r="L499" t="str">
            <v>LAGOS</v>
          </cell>
          <cell r="M499" t="str">
            <v>(22) 99999-8336</v>
          </cell>
          <cell r="N499" t="str">
            <v>isabel.sousa@cenergias.com.br</v>
          </cell>
          <cell r="O499" t="str">
            <v>SOLAR</v>
          </cell>
          <cell r="P499">
            <v>2.08</v>
          </cell>
          <cell r="Q499" t="str">
            <v>TRIFASICA</v>
          </cell>
          <cell r="R499" t="str">
            <v>RESIDENCIAL</v>
          </cell>
          <cell r="S499" t="str">
            <v>RESIDENCIAL</v>
          </cell>
        </row>
        <row r="500">
          <cell r="B500" t="str">
            <v>A019482931</v>
          </cell>
          <cell r="C500">
            <v>42807</v>
          </cell>
          <cell r="D500">
            <v>2017</v>
          </cell>
          <cell r="E500">
            <v>3</v>
          </cell>
          <cell r="F500" t="str">
            <v>RONALD LIMA DE OLIVEIRA</v>
          </cell>
          <cell r="G500" t="str">
            <v>829.519.697-91</v>
          </cell>
          <cell r="H500">
            <v>766734</v>
          </cell>
          <cell r="I500" t="str">
            <v>AZ ALCANTARA Nº 130</v>
          </cell>
          <cell r="J500" t="str">
            <v>24130-135</v>
          </cell>
          <cell r="K500" t="str">
            <v>NITERÓI</v>
          </cell>
          <cell r="L500" t="str">
            <v>CENTRO</v>
          </cell>
          <cell r="M500">
            <v>0</v>
          </cell>
          <cell r="N500" t="str">
            <v>ronaldo@suzano.com.br</v>
          </cell>
          <cell r="O500" t="str">
            <v>SOLAR</v>
          </cell>
          <cell r="P500">
            <v>6.72</v>
          </cell>
          <cell r="Q500" t="str">
            <v>TRIFASICA</v>
          </cell>
          <cell r="R500" t="str">
            <v>RESIDENCIAL</v>
          </cell>
          <cell r="S500" t="str">
            <v>RESIDENCIAL</v>
          </cell>
        </row>
        <row r="501">
          <cell r="B501" t="str">
            <v>A019483161</v>
          </cell>
          <cell r="C501">
            <v>42807</v>
          </cell>
          <cell r="D501">
            <v>2017</v>
          </cell>
          <cell r="E501">
            <v>3</v>
          </cell>
          <cell r="F501" t="str">
            <v>RONALDO DO VALLE SIMOES</v>
          </cell>
          <cell r="G501" t="str">
            <v>002.540.457-15</v>
          </cell>
          <cell r="H501">
            <v>2462969</v>
          </cell>
          <cell r="I501" t="str">
            <v>EST BERNARDO COUTINHO Nº 10351 CS 37</v>
          </cell>
          <cell r="J501" t="str">
            <v>25600-000</v>
          </cell>
          <cell r="K501" t="str">
            <v>PETROPOLIS</v>
          </cell>
          <cell r="L501" t="str">
            <v>SERRANA</v>
          </cell>
          <cell r="M501" t="str">
            <v>(24) 2225-5424</v>
          </cell>
          <cell r="N501" t="str">
            <v>vallesimoes@oi.com.br</v>
          </cell>
          <cell r="O501" t="str">
            <v>SOLAR</v>
          </cell>
          <cell r="P501">
            <v>6.6</v>
          </cell>
          <cell r="Q501" t="str">
            <v>TRIFASICA</v>
          </cell>
          <cell r="R501" t="str">
            <v>RESIDENCIAL</v>
          </cell>
          <cell r="S501" t="str">
            <v>RESIDENCIAL</v>
          </cell>
        </row>
        <row r="502">
          <cell r="B502" t="str">
            <v>A019494411</v>
          </cell>
          <cell r="C502">
            <v>42809</v>
          </cell>
          <cell r="D502">
            <v>2017</v>
          </cell>
          <cell r="E502">
            <v>3</v>
          </cell>
          <cell r="F502" t="str">
            <v>LIA MARCIA DOS SANTOS</v>
          </cell>
          <cell r="G502" t="str">
            <v>719.221.647-04</v>
          </cell>
          <cell r="H502">
            <v>3297020</v>
          </cell>
          <cell r="I502" t="str">
            <v>SITIO CAEIRA</v>
          </cell>
          <cell r="J502" t="str">
            <v>28360-000</v>
          </cell>
          <cell r="K502" t="str">
            <v>BOM JESUS</v>
          </cell>
          <cell r="L502" t="str">
            <v>CAMPOS</v>
          </cell>
          <cell r="M502" t="str">
            <v>(22) 3831-2298</v>
          </cell>
          <cell r="N502" t="str">
            <v>ilvandro@hotmail.com</v>
          </cell>
          <cell r="O502" t="str">
            <v>SOLAR</v>
          </cell>
          <cell r="P502">
            <v>2.65</v>
          </cell>
          <cell r="Q502" t="str">
            <v>BIFÁSICA</v>
          </cell>
          <cell r="R502" t="str">
            <v>RURAL</v>
          </cell>
          <cell r="S502" t="str">
            <v>RURAL</v>
          </cell>
        </row>
        <row r="503">
          <cell r="B503" t="str">
            <v>A019494437</v>
          </cell>
          <cell r="C503">
            <v>42809</v>
          </cell>
          <cell r="D503">
            <v>2017</v>
          </cell>
          <cell r="E503">
            <v>3</v>
          </cell>
          <cell r="F503" t="str">
            <v>CHURRASCARIA PITUCAO LTDA</v>
          </cell>
          <cell r="G503" t="str">
            <v>28.904.183/0001-99</v>
          </cell>
          <cell r="H503">
            <v>2987983</v>
          </cell>
          <cell r="I503" t="str">
            <v>EST BOM JESUS ITAPERUNA KM 2</v>
          </cell>
          <cell r="J503" t="str">
            <v>28360-000</v>
          </cell>
          <cell r="K503" t="str">
            <v>BOM JESUS</v>
          </cell>
          <cell r="L503" t="str">
            <v>CAMPOS</v>
          </cell>
          <cell r="M503" t="str">
            <v>(22) 3831-1379</v>
          </cell>
          <cell r="N503" t="str">
            <v>emroza@bol.com.br</v>
          </cell>
          <cell r="O503" t="str">
            <v>SOLAR</v>
          </cell>
          <cell r="P503">
            <v>32.33</v>
          </cell>
          <cell r="Q503" t="str">
            <v>TRIFASICA</v>
          </cell>
          <cell r="R503" t="str">
            <v>COMERCIAL</v>
          </cell>
          <cell r="S503" t="str">
            <v>COMERCIAL</v>
          </cell>
        </row>
        <row r="504">
          <cell r="B504" t="str">
            <v>A019494830</v>
          </cell>
          <cell r="C504">
            <v>42809</v>
          </cell>
          <cell r="D504">
            <v>2017</v>
          </cell>
          <cell r="E504">
            <v>3</v>
          </cell>
          <cell r="F504" t="str">
            <v>ROSIANA DA SILVA DITORE</v>
          </cell>
          <cell r="G504" t="str">
            <v>094.662.787-89</v>
          </cell>
          <cell r="H504">
            <v>4678848</v>
          </cell>
          <cell r="I504" t="str">
            <v xml:space="preserve">RUA V QD E LT 44 </v>
          </cell>
          <cell r="J504" t="str">
            <v>24900-000</v>
          </cell>
          <cell r="K504" t="str">
            <v>MARICÁ</v>
          </cell>
          <cell r="L504" t="str">
            <v>CENTRO</v>
          </cell>
          <cell r="M504" t="str">
            <v>(21) 2638-2674</v>
          </cell>
          <cell r="N504" t="str">
            <v>ditore69@yahoo.com</v>
          </cell>
          <cell r="O504" t="str">
            <v>SOLAR</v>
          </cell>
          <cell r="P504">
            <v>3.71</v>
          </cell>
          <cell r="Q504" t="str">
            <v>TRIFASICA</v>
          </cell>
          <cell r="R504" t="str">
            <v>RESIDENCIAL</v>
          </cell>
          <cell r="S504" t="str">
            <v>RESIDENCIAL</v>
          </cell>
        </row>
        <row r="505">
          <cell r="B505" t="str">
            <v>A019495047</v>
          </cell>
          <cell r="C505">
            <v>42809</v>
          </cell>
          <cell r="D505">
            <v>2017</v>
          </cell>
          <cell r="E505">
            <v>3</v>
          </cell>
          <cell r="F505" t="str">
            <v>MARCELO DE CASTRO CHRYSOSTOMO</v>
          </cell>
          <cell r="G505" t="str">
            <v>014.908.297-50</v>
          </cell>
          <cell r="H505">
            <v>5379193</v>
          </cell>
          <cell r="I505" t="str">
            <v>RUA LE CORBUSIER Nº 346 CS 02</v>
          </cell>
          <cell r="J505" t="str">
            <v>24322-140</v>
          </cell>
          <cell r="K505" t="str">
            <v>NITERÓI</v>
          </cell>
          <cell r="L505" t="str">
            <v>CENTRO</v>
          </cell>
          <cell r="M505" t="str">
            <v>(21) 99572-7375</v>
          </cell>
          <cell r="N505" t="str">
            <v>marcelo.chrysostomo@gmail.com</v>
          </cell>
          <cell r="O505" t="str">
            <v>SOLAR</v>
          </cell>
          <cell r="P505">
            <v>3.85</v>
          </cell>
          <cell r="Q505" t="str">
            <v>TRIFASICA</v>
          </cell>
          <cell r="R505" t="str">
            <v>RESIDENCIAL</v>
          </cell>
          <cell r="S505" t="str">
            <v>RESIDENCIAL</v>
          </cell>
        </row>
        <row r="506">
          <cell r="B506" t="str">
            <v>A019497141</v>
          </cell>
          <cell r="C506">
            <v>42809</v>
          </cell>
          <cell r="D506">
            <v>2017</v>
          </cell>
          <cell r="E506">
            <v>3</v>
          </cell>
          <cell r="F506" t="str">
            <v>RENAN MIGUEL SAAD</v>
          </cell>
          <cell r="G506" t="str">
            <v>002.768.377-03</v>
          </cell>
          <cell r="H506">
            <v>2656359</v>
          </cell>
          <cell r="I506" t="str">
            <v>EST JERONIMO F ALVES CS LT 02</v>
          </cell>
          <cell r="J506" t="str">
            <v>25600-00</v>
          </cell>
          <cell r="K506" t="str">
            <v>PETROPOLIS</v>
          </cell>
          <cell r="L506" t="str">
            <v>SERRANA</v>
          </cell>
          <cell r="M506" t="str">
            <v>(24) 2220-0697</v>
          </cell>
          <cell r="N506" t="str">
            <v>lilia@saadadvogados.com.br</v>
          </cell>
          <cell r="O506" t="str">
            <v>SOLAR</v>
          </cell>
          <cell r="P506">
            <v>12.36</v>
          </cell>
          <cell r="Q506" t="str">
            <v>TRIFASICA</v>
          </cell>
          <cell r="R506" t="str">
            <v>RESIDENCIAL</v>
          </cell>
          <cell r="S506" t="str">
            <v>RESIDENCIAL</v>
          </cell>
        </row>
        <row r="507">
          <cell r="B507" t="str">
            <v>A019508403</v>
          </cell>
          <cell r="C507">
            <v>42810</v>
          </cell>
          <cell r="D507">
            <v>2017</v>
          </cell>
          <cell r="E507">
            <v>3</v>
          </cell>
          <cell r="F507" t="str">
            <v xml:space="preserve">COLEGIO ESCREVENDO O FUTURO </v>
          </cell>
          <cell r="G507" t="str">
            <v>92.294.937/0001-91</v>
          </cell>
          <cell r="H507">
            <v>3619520</v>
          </cell>
          <cell r="I507" t="str">
            <v>AV ROBERTO SILVEIRA Nº 306</v>
          </cell>
          <cell r="J507" t="str">
            <v>24230-161</v>
          </cell>
          <cell r="K507" t="str">
            <v>NITERÓI</v>
          </cell>
          <cell r="L507" t="str">
            <v>CENTRO</v>
          </cell>
          <cell r="M507" t="str">
            <v>(21) 2714-8928</v>
          </cell>
          <cell r="N507" t="str">
            <v>col.grafite@yahoo.com.br</v>
          </cell>
          <cell r="O507" t="str">
            <v>SOLAR</v>
          </cell>
          <cell r="P507">
            <v>15</v>
          </cell>
          <cell r="Q507" t="str">
            <v>TRIFASICA</v>
          </cell>
          <cell r="R507" t="str">
            <v>COMERCIAL</v>
          </cell>
          <cell r="S507" t="str">
            <v>COMERCIAL</v>
          </cell>
        </row>
        <row r="508">
          <cell r="B508" t="str">
            <v>A019508437</v>
          </cell>
          <cell r="C508">
            <v>42810</v>
          </cell>
          <cell r="D508">
            <v>2017</v>
          </cell>
          <cell r="E508">
            <v>3</v>
          </cell>
          <cell r="F508" t="str">
            <v>POSTO DE GASOLINA MAE GREICE LTDA</v>
          </cell>
          <cell r="G508" t="str">
            <v>21.267.288/0001-35</v>
          </cell>
          <cell r="H508">
            <v>6441246</v>
          </cell>
          <cell r="I508" t="str">
            <v>RUA DOMINGUES AS Nº 252</v>
          </cell>
          <cell r="J508" t="str">
            <v>24220-091</v>
          </cell>
          <cell r="K508" t="str">
            <v>NITERÓI</v>
          </cell>
          <cell r="L508" t="str">
            <v>CENTRO</v>
          </cell>
          <cell r="M508" t="str">
            <v>(21) 2625-6830</v>
          </cell>
          <cell r="N508" t="str">
            <v>anaapaulaa32@hotmail.com</v>
          </cell>
          <cell r="O508" t="str">
            <v>SOLAR</v>
          </cell>
          <cell r="P508">
            <v>30</v>
          </cell>
          <cell r="Q508" t="str">
            <v>TRIFASICA</v>
          </cell>
          <cell r="R508" t="str">
            <v>COMERCIAL</v>
          </cell>
          <cell r="S508" t="str">
            <v>COMERCIAL</v>
          </cell>
        </row>
        <row r="509">
          <cell r="B509" t="str">
            <v>A019522445</v>
          </cell>
          <cell r="C509">
            <v>42813</v>
          </cell>
          <cell r="D509">
            <v>2017</v>
          </cell>
          <cell r="E509">
            <v>3</v>
          </cell>
          <cell r="F509" t="str">
            <v>RIVELINO INACIO DE SOUZA</v>
          </cell>
          <cell r="G509" t="str">
            <v>012.487.437-17</v>
          </cell>
          <cell r="H509">
            <v>6147798</v>
          </cell>
          <cell r="I509" t="str">
            <v>ROD JOSE LISANDRO ALBERNAIS GOMES</v>
          </cell>
          <cell r="J509" t="str">
            <v>28000-100</v>
          </cell>
          <cell r="K509" t="str">
            <v>CAMPOS</v>
          </cell>
          <cell r="L509" t="str">
            <v>CAMPOS</v>
          </cell>
          <cell r="M509" t="str">
            <v>(22) 99213-5626</v>
          </cell>
          <cell r="N509" t="str">
            <v>rivelino@petrobras.com.br</v>
          </cell>
          <cell r="O509" t="str">
            <v>SOLAR</v>
          </cell>
          <cell r="P509">
            <v>3.78</v>
          </cell>
          <cell r="Q509" t="str">
            <v>BIFÁSICA</v>
          </cell>
          <cell r="R509" t="str">
            <v>RESIDENCIAL</v>
          </cell>
          <cell r="S509" t="str">
            <v>RESIDENCIAL</v>
          </cell>
        </row>
        <row r="510">
          <cell r="B510" t="str">
            <v>A019529601</v>
          </cell>
          <cell r="C510">
            <v>42814</v>
          </cell>
          <cell r="D510">
            <v>2017</v>
          </cell>
          <cell r="E510">
            <v>3</v>
          </cell>
          <cell r="F510" t="str">
            <v>FERNANDA TAVARES DE FIGUEIREDO</v>
          </cell>
          <cell r="G510" t="str">
            <v>345.992.315-68</v>
          </cell>
          <cell r="H510">
            <v>2913739</v>
          </cell>
          <cell r="I510" t="str">
            <v>RUA IRENE SILVA RIBEIRO Nº 439 LT 18</v>
          </cell>
          <cell r="J510" t="str">
            <v>24933-460</v>
          </cell>
          <cell r="K510" t="str">
            <v>MARICÁ</v>
          </cell>
          <cell r="L510" t="str">
            <v>CENTRO</v>
          </cell>
          <cell r="M510" t="str">
            <v>(21) 2639-7134</v>
          </cell>
          <cell r="N510" t="str">
            <v>nantav.figueiredo@gmail.com</v>
          </cell>
          <cell r="O510" t="str">
            <v>SOLAR</v>
          </cell>
          <cell r="P510">
            <v>6.6</v>
          </cell>
          <cell r="Q510" t="str">
            <v>TRIFASICA</v>
          </cell>
          <cell r="R510" t="str">
            <v>RESIDENCIAL</v>
          </cell>
          <cell r="S510" t="str">
            <v>RESIDENCIAL</v>
          </cell>
        </row>
        <row r="511">
          <cell r="B511" t="str">
            <v>A019532995</v>
          </cell>
          <cell r="C511">
            <v>42815</v>
          </cell>
          <cell r="D511">
            <v>2017</v>
          </cell>
          <cell r="E511">
            <v>3</v>
          </cell>
          <cell r="F511" t="str">
            <v>MARCELO POEYS DAIR</v>
          </cell>
          <cell r="G511" t="str">
            <v>017.617.387-04</v>
          </cell>
          <cell r="H511">
            <v>6608228</v>
          </cell>
          <cell r="I511" t="str">
            <v>RUA TREZE Nº 95</v>
          </cell>
          <cell r="J511" t="str">
            <v>28300-000</v>
          </cell>
          <cell r="K511" t="str">
            <v>ITAPERUNA</v>
          </cell>
          <cell r="L511" t="str">
            <v>CAMPOS</v>
          </cell>
          <cell r="M511" t="str">
            <v>(22) 3822-1926</v>
          </cell>
          <cell r="N511">
            <v>0</v>
          </cell>
          <cell r="O511" t="str">
            <v>SOLAR</v>
          </cell>
          <cell r="P511">
            <v>4.24</v>
          </cell>
          <cell r="Q511" t="str">
            <v>BIFÁSICA</v>
          </cell>
          <cell r="R511" t="str">
            <v>RESIDENCIAL</v>
          </cell>
          <cell r="S511" t="str">
            <v>RESIDENCIAL</v>
          </cell>
        </row>
        <row r="512">
          <cell r="B512" t="str">
            <v>A019533084</v>
          </cell>
          <cell r="C512">
            <v>42815</v>
          </cell>
          <cell r="D512">
            <v>2017</v>
          </cell>
          <cell r="E512">
            <v>3</v>
          </cell>
          <cell r="F512" t="str">
            <v>PAULO CEZAR AMARAL SOARES</v>
          </cell>
          <cell r="G512" t="str">
            <v>708.608.907-91</v>
          </cell>
          <cell r="H512">
            <v>6699513</v>
          </cell>
          <cell r="I512" t="str">
            <v>RUA RAFAEL MOZILA FILHO Nº 18 QD C LT 9</v>
          </cell>
          <cell r="J512" t="str">
            <v>24141-230</v>
          </cell>
          <cell r="K512" t="str">
            <v>NITERÓI</v>
          </cell>
          <cell r="L512" t="str">
            <v>CENTRO</v>
          </cell>
          <cell r="M512" t="str">
            <v>(21) 2625-9436</v>
          </cell>
          <cell r="N512" t="str">
            <v>maonamassa618@uol.com.br</v>
          </cell>
          <cell r="O512" t="str">
            <v>SOLAR</v>
          </cell>
          <cell r="P512">
            <v>6</v>
          </cell>
          <cell r="Q512" t="str">
            <v>TRIFASICA</v>
          </cell>
          <cell r="R512" t="str">
            <v>RESIDENCIAL</v>
          </cell>
          <cell r="S512" t="str">
            <v>RESIDENCIAL</v>
          </cell>
        </row>
        <row r="513">
          <cell r="B513" t="str">
            <v>A019536119</v>
          </cell>
          <cell r="C513">
            <v>42815</v>
          </cell>
          <cell r="D513">
            <v>2017</v>
          </cell>
          <cell r="E513">
            <v>3</v>
          </cell>
          <cell r="F513" t="str">
            <v>FEFM IMPERMEABILIZACAO E CONST</v>
          </cell>
          <cell r="G513" t="str">
            <v>08.223.426/0001-16</v>
          </cell>
          <cell r="H513">
            <v>6683232</v>
          </cell>
          <cell r="I513" t="str">
            <v>RUA JULIO SALUSSA LT 79 CS 15</v>
          </cell>
          <cell r="J513" t="str">
            <v>24000-000</v>
          </cell>
          <cell r="K513" t="str">
            <v>NITERÓI</v>
          </cell>
          <cell r="L513" t="str">
            <v>CENTRO</v>
          </cell>
          <cell r="M513">
            <v>0</v>
          </cell>
          <cell r="N513">
            <v>0</v>
          </cell>
          <cell r="O513" t="str">
            <v>SOLAR</v>
          </cell>
          <cell r="P513">
            <v>0</v>
          </cell>
          <cell r="Q513" t="str">
            <v>TRIFASICA</v>
          </cell>
          <cell r="R513" t="str">
            <v>COMERCIAL</v>
          </cell>
          <cell r="S513" t="str">
            <v>COMERCIAL</v>
          </cell>
        </row>
        <row r="514">
          <cell r="B514" t="str">
            <v>A019539960</v>
          </cell>
          <cell r="C514">
            <v>42815</v>
          </cell>
          <cell r="D514">
            <v>2017</v>
          </cell>
          <cell r="E514">
            <v>3</v>
          </cell>
          <cell r="F514" t="str">
            <v>GOLDEN SERVICE ELETRONICA LTDA</v>
          </cell>
          <cell r="G514" t="str">
            <v>31.429.442/0001-81</v>
          </cell>
          <cell r="H514">
            <v>3484325</v>
          </cell>
          <cell r="I514" t="str">
            <v>GUANDU Nº 155</v>
          </cell>
          <cell r="J514" t="str">
            <v>25950-000</v>
          </cell>
          <cell r="K514" t="str">
            <v>TERESOPOLIS</v>
          </cell>
          <cell r="L514" t="str">
            <v>SERRANA</v>
          </cell>
          <cell r="M514" t="str">
            <v>(21) 2152-5000</v>
          </cell>
          <cell r="N514" t="str">
            <v>luiz@gservice.com.br</v>
          </cell>
          <cell r="O514" t="str">
            <v>SOLAR</v>
          </cell>
          <cell r="P514">
            <v>2.34</v>
          </cell>
          <cell r="Q514" t="str">
            <v>TRIFASICA</v>
          </cell>
          <cell r="R514" t="str">
            <v>COMERCIAL</v>
          </cell>
          <cell r="S514" t="str">
            <v>COMERCIAL</v>
          </cell>
        </row>
        <row r="515">
          <cell r="B515" t="str">
            <v>A019544299</v>
          </cell>
          <cell r="C515">
            <v>42816</v>
          </cell>
          <cell r="D515">
            <v>2017</v>
          </cell>
          <cell r="E515">
            <v>3</v>
          </cell>
          <cell r="F515" t="str">
            <v>RENATO NUNES TEIXEIRA</v>
          </cell>
          <cell r="G515">
            <v>0</v>
          </cell>
          <cell r="H515">
            <v>4578702</v>
          </cell>
          <cell r="I515">
            <v>0</v>
          </cell>
          <cell r="J515">
            <v>0</v>
          </cell>
          <cell r="K515">
            <v>0</v>
          </cell>
          <cell r="L515" t="e">
            <v>#N/A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B516" t="str">
            <v>A019544331</v>
          </cell>
          <cell r="C516">
            <v>42816</v>
          </cell>
          <cell r="D516">
            <v>2017</v>
          </cell>
          <cell r="E516">
            <v>3</v>
          </cell>
          <cell r="F516" t="str">
            <v>PATRICIA ALVES GUIMARAES VIEIRA</v>
          </cell>
          <cell r="G516">
            <v>0</v>
          </cell>
          <cell r="H516">
            <v>2036694</v>
          </cell>
          <cell r="I516">
            <v>0</v>
          </cell>
          <cell r="J516">
            <v>0</v>
          </cell>
          <cell r="K516">
            <v>0</v>
          </cell>
          <cell r="L516" t="e">
            <v>#N/A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B517" t="str">
            <v>A019549549</v>
          </cell>
          <cell r="C517">
            <v>42816</v>
          </cell>
          <cell r="D517">
            <v>2017</v>
          </cell>
          <cell r="E517">
            <v>3</v>
          </cell>
          <cell r="F517" t="str">
            <v>GONZALO ADOLFO MADIEDO LIZARAZO</v>
          </cell>
          <cell r="G517" t="str">
            <v>056.507.617-52</v>
          </cell>
          <cell r="H517">
            <v>6666190</v>
          </cell>
          <cell r="I517" t="str">
            <v>AV INDEPENDENCIA Nº 703 CS 1</v>
          </cell>
          <cell r="J517" t="str">
            <v>24000-000</v>
          </cell>
          <cell r="K517" t="str">
            <v>NITERÓI</v>
          </cell>
          <cell r="L517" t="str">
            <v>CENTRO</v>
          </cell>
          <cell r="M517" t="str">
            <v>(21) 98717-6146</v>
          </cell>
          <cell r="N517" t="str">
            <v>gonzalomadiedo@hotmail.com</v>
          </cell>
          <cell r="O517" t="str">
            <v>SOLAR</v>
          </cell>
          <cell r="P517">
            <v>2.2000000000000002</v>
          </cell>
          <cell r="Q517" t="str">
            <v>TRIFASICA</v>
          </cell>
          <cell r="R517" t="str">
            <v>RESIDENCIAL</v>
          </cell>
          <cell r="S517" t="str">
            <v>RESIDENCIAL</v>
          </cell>
        </row>
        <row r="518">
          <cell r="B518" t="str">
            <v>A019554150</v>
          </cell>
          <cell r="C518">
            <v>42817</v>
          </cell>
          <cell r="D518">
            <v>2017</v>
          </cell>
          <cell r="E518">
            <v>3</v>
          </cell>
          <cell r="F518" t="str">
            <v>RICARDO GONÇALVES PUPPIN</v>
          </cell>
          <cell r="G518" t="str">
            <v>366.999.007-06</v>
          </cell>
          <cell r="H518">
            <v>274129</v>
          </cell>
          <cell r="I518" t="str">
            <v>RUA 4 Nº 409</v>
          </cell>
          <cell r="J518" t="str">
            <v>24000-000</v>
          </cell>
          <cell r="K518" t="str">
            <v>NITERÓI</v>
          </cell>
          <cell r="L518" t="str">
            <v>CENTRO</v>
          </cell>
          <cell r="M518" t="str">
            <v>(21) 98132-9406</v>
          </cell>
          <cell r="N518" t="str">
            <v>diogomarques@projeflex.com.br</v>
          </cell>
          <cell r="O518" t="str">
            <v>SOLAR</v>
          </cell>
          <cell r="P518">
            <v>5.94</v>
          </cell>
          <cell r="Q518" t="str">
            <v>TRIFASICA</v>
          </cell>
          <cell r="R518" t="str">
            <v>RESIDENCIAL</v>
          </cell>
          <cell r="S518" t="str">
            <v>RESIDENCIAL</v>
          </cell>
        </row>
        <row r="519">
          <cell r="B519" t="str">
            <v>A019556542</v>
          </cell>
          <cell r="C519">
            <v>42817</v>
          </cell>
          <cell r="D519">
            <v>2017</v>
          </cell>
          <cell r="E519">
            <v>3</v>
          </cell>
          <cell r="F519" t="str">
            <v>ARISON ANDRADE DE SOUZA</v>
          </cell>
          <cell r="G519" t="str">
            <v>918.851.167-72</v>
          </cell>
          <cell r="H519">
            <v>2978218</v>
          </cell>
          <cell r="I519" t="str">
            <v>EST PADUA - CAMPELO</v>
          </cell>
          <cell r="J519" t="str">
            <v>28470-000</v>
          </cell>
          <cell r="K519" t="str">
            <v>STO ANTONIO DE PADUA</v>
          </cell>
          <cell r="L519" t="str">
            <v>MACAE</v>
          </cell>
          <cell r="M519" t="str">
            <v>(22) 3853-1720</v>
          </cell>
          <cell r="N519" t="str">
            <v>paulor.ronzei@gmail.com</v>
          </cell>
          <cell r="O519" t="str">
            <v>SOLAR</v>
          </cell>
          <cell r="P519">
            <v>0</v>
          </cell>
          <cell r="Q519" t="str">
            <v>TRIFASICA</v>
          </cell>
          <cell r="R519" t="str">
            <v>RURAL</v>
          </cell>
          <cell r="S519" t="str">
            <v>RURAL</v>
          </cell>
        </row>
        <row r="520">
          <cell r="B520" t="str">
            <v>A019558746</v>
          </cell>
          <cell r="C520">
            <v>42817</v>
          </cell>
          <cell r="D520">
            <v>2017</v>
          </cell>
          <cell r="E520">
            <v>3</v>
          </cell>
          <cell r="F520" t="str">
            <v>DIEGO ALVES DE CARVALHO</v>
          </cell>
          <cell r="G520" t="str">
            <v>073.225.137-03</v>
          </cell>
          <cell r="H520">
            <v>6156952</v>
          </cell>
          <cell r="I520" t="str">
            <v>ROD AMARAL PEIXOTO KM 16 COND</v>
          </cell>
          <cell r="J520">
            <v>0</v>
          </cell>
          <cell r="K520" t="str">
            <v>MARICÁ</v>
          </cell>
          <cell r="L520" t="str">
            <v>CENTRO</v>
          </cell>
          <cell r="M520" t="str">
            <v>(21) 98131-8610</v>
          </cell>
          <cell r="N520" t="str">
            <v>diegoacadv@gmail.com</v>
          </cell>
          <cell r="O520" t="str">
            <v>SOLAR</v>
          </cell>
          <cell r="P520">
            <v>3.64</v>
          </cell>
          <cell r="Q520" t="str">
            <v>TRIFASICA</v>
          </cell>
          <cell r="R520" t="str">
            <v>RESIDENCIAL</v>
          </cell>
          <cell r="S520" t="str">
            <v>RESIDENCIAL</v>
          </cell>
        </row>
        <row r="521">
          <cell r="B521" t="str">
            <v>A019571127</v>
          </cell>
          <cell r="C521">
            <v>42820</v>
          </cell>
          <cell r="D521">
            <v>2017</v>
          </cell>
          <cell r="E521">
            <v>3</v>
          </cell>
          <cell r="F521" t="str">
            <v xml:space="preserve">CARLOS AUGUSTO SOUSA CARVALHO </v>
          </cell>
          <cell r="G521" t="str">
            <v>525.247.527-04</v>
          </cell>
          <cell r="H521">
            <v>1187770</v>
          </cell>
          <cell r="I521" t="str">
            <v>RUA CARMELITA M NASCIFE 346</v>
          </cell>
          <cell r="J521" t="str">
            <v>28200-000</v>
          </cell>
          <cell r="K521" t="str">
            <v>S JOAO DA BARRA</v>
          </cell>
          <cell r="L521" t="str">
            <v>CAMPOS</v>
          </cell>
          <cell r="M521" t="str">
            <v>(22) 2741-2678</v>
          </cell>
          <cell r="N521">
            <v>0</v>
          </cell>
          <cell r="O521" t="str">
            <v>SOLAR</v>
          </cell>
          <cell r="P521">
            <v>0</v>
          </cell>
          <cell r="Q521" t="str">
            <v>TRIFASICA</v>
          </cell>
          <cell r="R521" t="str">
            <v>RESIDENCIAL</v>
          </cell>
          <cell r="S521" t="str">
            <v>RESIDENCIAL</v>
          </cell>
        </row>
        <row r="522">
          <cell r="B522" t="str">
            <v>A019571553</v>
          </cell>
          <cell r="C522">
            <v>42820</v>
          </cell>
          <cell r="D522">
            <v>2017</v>
          </cell>
          <cell r="E522">
            <v>3</v>
          </cell>
          <cell r="F522" t="str">
            <v>FRANCISCO DE ASSIS CERUTI</v>
          </cell>
          <cell r="G522" t="str">
            <v>364.829.947-68</v>
          </cell>
          <cell r="H522">
            <v>3625994</v>
          </cell>
          <cell r="I522" t="str">
            <v>EST CAMPOS SÃO JOAO DA BARRA Nº 216 LT 19</v>
          </cell>
          <cell r="J522" t="str">
            <v>28016-315</v>
          </cell>
          <cell r="K522" t="str">
            <v>CAMPOS</v>
          </cell>
          <cell r="L522" t="str">
            <v>CAMPOS</v>
          </cell>
          <cell r="M522" t="str">
            <v>(22) 8801-0257</v>
          </cell>
          <cell r="N522" t="str">
            <v>fran_ac@yahoo.com.br</v>
          </cell>
          <cell r="O522" t="str">
            <v>SOLAR</v>
          </cell>
          <cell r="P522">
            <v>4.05</v>
          </cell>
          <cell r="Q522" t="str">
            <v>TRIFASICA</v>
          </cell>
          <cell r="R522" t="str">
            <v>RESIDENCIAL</v>
          </cell>
          <cell r="S522" t="str">
            <v>RESIDENCIAL</v>
          </cell>
        </row>
        <row r="523">
          <cell r="B523" t="str">
            <v>A019579341</v>
          </cell>
          <cell r="C523">
            <v>42821</v>
          </cell>
          <cell r="D523">
            <v>2017</v>
          </cell>
          <cell r="E523">
            <v>3</v>
          </cell>
          <cell r="F523" t="str">
            <v>MARIA ALICE DA COSTA</v>
          </cell>
          <cell r="G523" t="str">
            <v>519.861.167-00</v>
          </cell>
          <cell r="H523">
            <v>5071026</v>
          </cell>
          <cell r="I523" t="str">
            <v>RUA 5 SN QD 92</v>
          </cell>
          <cell r="J523" t="str">
            <v>28970-000</v>
          </cell>
          <cell r="K523" t="str">
            <v>ARARUAMA</v>
          </cell>
          <cell r="L523" t="str">
            <v>LAGOS</v>
          </cell>
          <cell r="M523" t="str">
            <v>(22) 99993-7153</v>
          </cell>
          <cell r="N523">
            <v>0</v>
          </cell>
          <cell r="O523" t="str">
            <v>SOLAR</v>
          </cell>
          <cell r="P523">
            <v>0</v>
          </cell>
          <cell r="Q523" t="str">
            <v>BIFÁSICA</v>
          </cell>
          <cell r="R523" t="str">
            <v>RESIDENCIAL</v>
          </cell>
          <cell r="S523" t="str">
            <v>RESIDENCIAL</v>
          </cell>
        </row>
        <row r="524">
          <cell r="B524" t="str">
            <v>A019581696</v>
          </cell>
          <cell r="C524">
            <v>42822</v>
          </cell>
          <cell r="D524">
            <v>2017</v>
          </cell>
          <cell r="E524">
            <v>3</v>
          </cell>
          <cell r="F524" t="str">
            <v>MAURICIO DA SILVA PINHEIRO</v>
          </cell>
          <cell r="G524" t="str">
            <v>096.507.167-77</v>
          </cell>
          <cell r="H524">
            <v>1089220</v>
          </cell>
          <cell r="I524" t="str">
            <v>RUA PROJETADA Nº 101 CS 02</v>
          </cell>
          <cell r="J524" t="str">
            <v>27945-750</v>
          </cell>
          <cell r="K524" t="str">
            <v>MACAÉ</v>
          </cell>
          <cell r="L524" t="str">
            <v>MACAE</v>
          </cell>
          <cell r="M524" t="str">
            <v>(21) 2759-7415</v>
          </cell>
          <cell r="N524" t="str">
            <v>mauricioss37@hotmail.com</v>
          </cell>
          <cell r="O524" t="str">
            <v>SOLAR</v>
          </cell>
          <cell r="P524">
            <v>3.84</v>
          </cell>
          <cell r="Q524" t="str">
            <v>TRIFASICA</v>
          </cell>
          <cell r="R524" t="str">
            <v>RESIDENCIAL</v>
          </cell>
          <cell r="S524" t="str">
            <v>RESIDENCIAL</v>
          </cell>
        </row>
        <row r="525">
          <cell r="B525" t="str">
            <v>A019588301</v>
          </cell>
          <cell r="C525">
            <v>42822</v>
          </cell>
          <cell r="D525">
            <v>2017</v>
          </cell>
          <cell r="E525">
            <v>3</v>
          </cell>
          <cell r="F525" t="str">
            <v xml:space="preserve">ADILSON ARAUJO LEITE </v>
          </cell>
          <cell r="G525">
            <v>0</v>
          </cell>
          <cell r="H525">
            <v>4261412</v>
          </cell>
          <cell r="I525">
            <v>0</v>
          </cell>
          <cell r="J525">
            <v>0</v>
          </cell>
          <cell r="K525">
            <v>0</v>
          </cell>
          <cell r="L525" t="e">
            <v>#N/A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</row>
        <row r="526">
          <cell r="B526" t="str">
            <v>A019595572</v>
          </cell>
          <cell r="C526">
            <v>42823</v>
          </cell>
          <cell r="D526">
            <v>2017</v>
          </cell>
          <cell r="E526">
            <v>3</v>
          </cell>
          <cell r="F526" t="str">
            <v>DIMAS ALVES FIGUEREDO</v>
          </cell>
          <cell r="G526" t="str">
            <v>615.351.924-53</v>
          </cell>
          <cell r="H526">
            <v>2851959</v>
          </cell>
          <cell r="I526" t="str">
            <v>RUA MANOEL P. NUNES Nº 189</v>
          </cell>
          <cell r="J526" t="str">
            <v>28940-000</v>
          </cell>
          <cell r="K526" t="str">
            <v>SÃO PEDRO DA ALDEIA</v>
          </cell>
          <cell r="L526" t="str">
            <v>LAGOS</v>
          </cell>
          <cell r="M526" t="str">
            <v>(22) 2621-0016</v>
          </cell>
          <cell r="N526" t="str">
            <v>dimaspl@hotmail.com</v>
          </cell>
          <cell r="O526" t="str">
            <v>SOLAR</v>
          </cell>
          <cell r="P526">
            <v>3</v>
          </cell>
          <cell r="Q526" t="str">
            <v>BIFÁSICA</v>
          </cell>
          <cell r="R526" t="str">
            <v>RESIDENCIAL</v>
          </cell>
          <cell r="S526" t="str">
            <v>RESIDENCIAL</v>
          </cell>
        </row>
        <row r="527">
          <cell r="B527" t="str">
            <v>A019608499</v>
          </cell>
          <cell r="C527">
            <v>42825</v>
          </cell>
          <cell r="D527">
            <v>2017</v>
          </cell>
          <cell r="E527">
            <v>3</v>
          </cell>
          <cell r="F527" t="str">
            <v>JEFFERSON BEZERRA MARAMBAIA</v>
          </cell>
          <cell r="G527" t="str">
            <v>079.588.367-67</v>
          </cell>
          <cell r="H527">
            <v>2761482</v>
          </cell>
          <cell r="I527" t="str">
            <v>RUA 5 86 CS</v>
          </cell>
          <cell r="J527" t="str">
            <v>28000-000</v>
          </cell>
          <cell r="K527" t="str">
            <v>CABO FRIO</v>
          </cell>
          <cell r="L527" t="str">
            <v>LAGOS</v>
          </cell>
          <cell r="M527" t="str">
            <v>(22) 2648-2479</v>
          </cell>
          <cell r="N527" t="str">
            <v>jmarambaia@live.com</v>
          </cell>
          <cell r="O527" t="str">
            <v>SOLAR</v>
          </cell>
          <cell r="P527">
            <v>4.5999999999999996</v>
          </cell>
          <cell r="Q527" t="str">
            <v>TRIFASICA</v>
          </cell>
          <cell r="R527" t="str">
            <v>RESIDENCIAL</v>
          </cell>
          <cell r="S527" t="str">
            <v>RESIDENCIAL</v>
          </cell>
        </row>
        <row r="528">
          <cell r="B528" t="str">
            <v>A019621663</v>
          </cell>
          <cell r="C528">
            <v>42828</v>
          </cell>
          <cell r="D528">
            <v>2017</v>
          </cell>
          <cell r="E528">
            <v>4</v>
          </cell>
          <cell r="F528" t="str">
            <v>JULIO CESAR DE O JADUM</v>
          </cell>
          <cell r="G528" t="str">
            <v>270.027.806-20</v>
          </cell>
          <cell r="H528">
            <v>499907</v>
          </cell>
          <cell r="I528" t="str">
            <v>RUA SÃO PAULO Nº 1145</v>
          </cell>
          <cell r="J528" t="str">
            <v>28890-000</v>
          </cell>
          <cell r="K528" t="str">
            <v>RIO DAS OSTRAS</v>
          </cell>
          <cell r="L528" t="str">
            <v>MACAE</v>
          </cell>
          <cell r="M528" t="str">
            <v>(22) 2760-4138</v>
          </cell>
          <cell r="N528" t="str">
            <v>jjadum@hotmail.com</v>
          </cell>
          <cell r="O528" t="str">
            <v>SOLAR</v>
          </cell>
          <cell r="P528">
            <v>3.71</v>
          </cell>
          <cell r="Q528" t="str">
            <v>BIFÁSICA</v>
          </cell>
          <cell r="R528" t="str">
            <v>RESIDENCIAL</v>
          </cell>
          <cell r="S528" t="str">
            <v>RESIDENCIAL</v>
          </cell>
        </row>
        <row r="529">
          <cell r="B529" t="str">
            <v>A019626244</v>
          </cell>
          <cell r="C529">
            <v>42828</v>
          </cell>
          <cell r="D529">
            <v>2017</v>
          </cell>
          <cell r="E529">
            <v>4</v>
          </cell>
          <cell r="F529" t="str">
            <v>DOMENICA MEIRELES DOS SANTOS</v>
          </cell>
          <cell r="G529" t="str">
            <v>095.627.427-76</v>
          </cell>
          <cell r="H529">
            <v>5808011</v>
          </cell>
          <cell r="I529" t="str">
            <v>AV B LT 262 QD 13</v>
          </cell>
          <cell r="J529" t="str">
            <v>27900-000</v>
          </cell>
          <cell r="K529" t="str">
            <v>MACAÉ</v>
          </cell>
          <cell r="L529" t="str">
            <v>MACAE</v>
          </cell>
          <cell r="M529" t="str">
            <v>(22) 2762-1132</v>
          </cell>
          <cell r="N529" t="str">
            <v>rodrigo.chuvas@gmail.com</v>
          </cell>
          <cell r="O529" t="str">
            <v>EOL</v>
          </cell>
          <cell r="P529">
            <v>3.85</v>
          </cell>
          <cell r="Q529" t="str">
            <v>TRIFASICA</v>
          </cell>
          <cell r="R529" t="str">
            <v>RESIDENCIAL</v>
          </cell>
          <cell r="S529" t="str">
            <v>RESIDENCIAL</v>
          </cell>
        </row>
        <row r="530">
          <cell r="B530" t="str">
            <v>A019628612</v>
          </cell>
          <cell r="C530">
            <v>42829</v>
          </cell>
          <cell r="D530">
            <v>2017</v>
          </cell>
          <cell r="E530">
            <v>4</v>
          </cell>
          <cell r="F530" t="str">
            <v>BUZIOS FITNESS LTDA ME</v>
          </cell>
          <cell r="G530" t="str">
            <v>14.819.632/0001-96</v>
          </cell>
          <cell r="H530">
            <v>4617954</v>
          </cell>
          <cell r="I530" t="str">
            <v>EST DE BUZIOS Nº 3600</v>
          </cell>
          <cell r="J530" t="str">
            <v>28950-000</v>
          </cell>
          <cell r="K530" t="str">
            <v>ARMAÇÃO DOS BÚZIOS</v>
          </cell>
          <cell r="L530" t="str">
            <v>LAGOS</v>
          </cell>
          <cell r="M530" t="str">
            <v>(22) 2623-6372</v>
          </cell>
          <cell r="N530" t="str">
            <v>engenharia@greensolar.com.br</v>
          </cell>
          <cell r="O530" t="str">
            <v>SOLAR</v>
          </cell>
          <cell r="P530">
            <v>44</v>
          </cell>
          <cell r="Q530" t="str">
            <v>TRIFASICA</v>
          </cell>
          <cell r="R530" t="str">
            <v>COMERCIAL</v>
          </cell>
          <cell r="S530" t="str">
            <v>COMERCIAL</v>
          </cell>
        </row>
        <row r="531">
          <cell r="B531" t="str">
            <v>A019630517</v>
          </cell>
          <cell r="C531">
            <v>42829</v>
          </cell>
          <cell r="D531">
            <v>2017</v>
          </cell>
          <cell r="E531">
            <v>4</v>
          </cell>
          <cell r="F531" t="str">
            <v>NILDA MARTINS GONÇALVES</v>
          </cell>
          <cell r="G531" t="str">
            <v>003.299.766-30</v>
          </cell>
          <cell r="H531">
            <v>4015331</v>
          </cell>
          <cell r="I531" t="str">
            <v xml:space="preserve">RUA 1 LT 8 QD 2 </v>
          </cell>
          <cell r="J531" t="str">
            <v>28970-000</v>
          </cell>
          <cell r="K531" t="str">
            <v>ARARUAMA</v>
          </cell>
          <cell r="L531" t="str">
            <v>LAGOS</v>
          </cell>
          <cell r="M531" t="str">
            <v>(22) 2665-4620</v>
          </cell>
          <cell r="N531" t="str">
            <v>wbragavet@yahoo.com.br</v>
          </cell>
          <cell r="O531" t="str">
            <v>SOLAR</v>
          </cell>
          <cell r="P531">
            <v>6.0949999999999998</v>
          </cell>
          <cell r="Q531" t="str">
            <v>TRIFASICA</v>
          </cell>
          <cell r="R531" t="str">
            <v>RESIDENCIAL</v>
          </cell>
          <cell r="S531" t="str">
            <v>RESIDENCIAL</v>
          </cell>
        </row>
        <row r="532">
          <cell r="B532" t="str">
            <v>A019630827</v>
          </cell>
          <cell r="C532">
            <v>42829</v>
          </cell>
          <cell r="D532">
            <v>2017</v>
          </cell>
          <cell r="E532">
            <v>4</v>
          </cell>
          <cell r="F532" t="str">
            <v>DANIEL COELHO DO NASCIMENTO</v>
          </cell>
          <cell r="G532" t="str">
            <v>367.639.347-34</v>
          </cell>
          <cell r="H532">
            <v>5861469</v>
          </cell>
          <cell r="I532" t="str">
            <v>AV SANTANA Nº 228</v>
          </cell>
          <cell r="J532" t="str">
            <v>23860-000</v>
          </cell>
          <cell r="K532" t="str">
            <v>MANGARATIBA</v>
          </cell>
          <cell r="L532" t="str">
            <v>SUL</v>
          </cell>
          <cell r="M532" t="str">
            <v>(21) 2668-3404</v>
          </cell>
          <cell r="N532" t="str">
            <v>dcnascimento@terra.com.br</v>
          </cell>
          <cell r="O532" t="str">
            <v>SOLAR</v>
          </cell>
          <cell r="P532">
            <v>5.44</v>
          </cell>
          <cell r="Q532" t="str">
            <v>TRIFASICA</v>
          </cell>
          <cell r="R532" t="str">
            <v>RESIDENCIAL</v>
          </cell>
          <cell r="S532" t="str">
            <v>RESIDENCIAL</v>
          </cell>
        </row>
        <row r="533">
          <cell r="B533" t="str">
            <v>A019635015</v>
          </cell>
          <cell r="C533">
            <v>42829</v>
          </cell>
          <cell r="D533">
            <v>2017</v>
          </cell>
          <cell r="E533">
            <v>4</v>
          </cell>
          <cell r="F533" t="str">
            <v>ADILSON DA CUNHA MADEIRA</v>
          </cell>
          <cell r="G533" t="str">
            <v>198.673.957-00</v>
          </cell>
          <cell r="H533">
            <v>4029786</v>
          </cell>
          <cell r="I533" t="str">
            <v>RUA ALBERT MACKIENZE Nº 39 CS 02</v>
          </cell>
          <cell r="J533" t="str">
            <v>25680-280</v>
          </cell>
          <cell r="K533" t="str">
            <v>PETROPOLIS</v>
          </cell>
          <cell r="L533" t="str">
            <v>SERRANA</v>
          </cell>
          <cell r="M533" t="str">
            <v>(24) 2243-5845</v>
          </cell>
          <cell r="N533" t="str">
            <v>adilsonmadeira@gmail.com</v>
          </cell>
          <cell r="O533" t="str">
            <v>SOLAR</v>
          </cell>
          <cell r="P533">
            <v>2</v>
          </cell>
          <cell r="Q533" t="str">
            <v>TRIFASICA</v>
          </cell>
          <cell r="R533" t="str">
            <v>RESIDENCIAL</v>
          </cell>
          <cell r="S533" t="str">
            <v>RESIDENCIAL</v>
          </cell>
        </row>
        <row r="534">
          <cell r="B534" t="str">
            <v>A019641304</v>
          </cell>
          <cell r="C534">
            <v>42830</v>
          </cell>
          <cell r="D534">
            <v>2017</v>
          </cell>
          <cell r="E534">
            <v>4</v>
          </cell>
          <cell r="F534" t="str">
            <v>CLAUDIO PEREIRA VIANA</v>
          </cell>
          <cell r="G534" t="str">
            <v>200.875.437-53</v>
          </cell>
          <cell r="H534">
            <v>4563016</v>
          </cell>
          <cell r="I534" t="str">
            <v xml:space="preserve">AV GONÇALO DE VCELLOS Q C LT 8 </v>
          </cell>
          <cell r="J534" t="str">
            <v>28940-000</v>
          </cell>
          <cell r="K534" t="str">
            <v>SÃO PEDRO DA ALDEIA</v>
          </cell>
          <cell r="L534" t="str">
            <v>LAGOS</v>
          </cell>
          <cell r="M534" t="str">
            <v>(21) 98232-0076</v>
          </cell>
          <cell r="N534" t="str">
            <v>claudio.luminar@gmail.com</v>
          </cell>
          <cell r="O534" t="str">
            <v>SOLAR</v>
          </cell>
          <cell r="P534">
            <v>5.12</v>
          </cell>
          <cell r="Q534" t="str">
            <v>TRIFASICA</v>
          </cell>
          <cell r="R534" t="str">
            <v>RESIDENCIAL</v>
          </cell>
          <cell r="S534" t="str">
            <v>RESIDENCIAL</v>
          </cell>
        </row>
        <row r="535">
          <cell r="B535" t="str">
            <v>A019642211</v>
          </cell>
          <cell r="C535">
            <v>42830</v>
          </cell>
          <cell r="D535">
            <v>2017</v>
          </cell>
          <cell r="E535">
            <v>4</v>
          </cell>
          <cell r="F535" t="str">
            <v>JORGE AURELIO DA SILVEIRA PINTO</v>
          </cell>
          <cell r="G535" t="str">
            <v>905.212.427-20</v>
          </cell>
          <cell r="H535">
            <v>3138747</v>
          </cell>
          <cell r="I535" t="str">
            <v>RUA CLARA NUNES Nº 446</v>
          </cell>
          <cell r="J535" t="str">
            <v>24360-120</v>
          </cell>
          <cell r="K535" t="str">
            <v>NITERÓI</v>
          </cell>
          <cell r="L535" t="str">
            <v>CENTRO</v>
          </cell>
          <cell r="M535" t="str">
            <v>(21) 2704-9273</v>
          </cell>
          <cell r="N535" t="str">
            <v>jorgeaureliosp@ig.com.br</v>
          </cell>
          <cell r="O535" t="str">
            <v>SOLAR</v>
          </cell>
          <cell r="P535">
            <v>4.4000000000000004</v>
          </cell>
          <cell r="Q535" t="str">
            <v>TRIFASICA</v>
          </cell>
          <cell r="R535" t="str">
            <v>RESIDENCIAL</v>
          </cell>
          <cell r="S535" t="str">
            <v>RESIDENCIAL</v>
          </cell>
        </row>
        <row r="536">
          <cell r="B536" t="str">
            <v>A019659025</v>
          </cell>
          <cell r="C536">
            <v>42832</v>
          </cell>
          <cell r="D536">
            <v>2017</v>
          </cell>
          <cell r="E536">
            <v>4</v>
          </cell>
          <cell r="F536" t="str">
            <v>MARIA HELENA SOUSA VIDAL</v>
          </cell>
          <cell r="G536" t="str">
            <v>895.179.627-20</v>
          </cell>
          <cell r="H536">
            <v>5053208</v>
          </cell>
          <cell r="I536" t="str">
            <v>RUA PRE THIAGO DE O. VARGAS Nº 217</v>
          </cell>
          <cell r="J536" t="str">
            <v>28380-000</v>
          </cell>
          <cell r="K536" t="str">
            <v>NATIVIDADE</v>
          </cell>
          <cell r="L536" t="str">
            <v>CAMPOS</v>
          </cell>
          <cell r="M536" t="str">
            <v>(22) 3841-1340</v>
          </cell>
          <cell r="N536" t="str">
            <v>mhelenavidal@hotmail.com</v>
          </cell>
          <cell r="O536" t="str">
            <v>SOLAR</v>
          </cell>
          <cell r="P536">
            <v>2.84</v>
          </cell>
          <cell r="Q536" t="str">
            <v>TRIFASICA</v>
          </cell>
          <cell r="R536" t="str">
            <v>RESIDENCIAL</v>
          </cell>
          <cell r="S536" t="str">
            <v>RESIDENCIAL</v>
          </cell>
        </row>
        <row r="537">
          <cell r="B537" t="str">
            <v>A019659044</v>
          </cell>
          <cell r="C537">
            <v>42832</v>
          </cell>
          <cell r="D537">
            <v>2017</v>
          </cell>
          <cell r="E537">
            <v>4</v>
          </cell>
          <cell r="F537" t="str">
            <v>ALINE BAUMANN DAS NEVES COSTA</v>
          </cell>
          <cell r="G537" t="str">
            <v>101.537.737-82</v>
          </cell>
          <cell r="H537">
            <v>4914051</v>
          </cell>
          <cell r="I537" t="str">
            <v>AV JOSE CORTES JUNIOR Nº 1920 LT 12 QD 21</v>
          </cell>
          <cell r="J537" t="str">
            <v>24340-300</v>
          </cell>
          <cell r="K537" t="str">
            <v>NITERÓI</v>
          </cell>
          <cell r="L537" t="str">
            <v>CENTRO</v>
          </cell>
          <cell r="M537" t="str">
            <v>(21) 98673-2528</v>
          </cell>
          <cell r="N537" t="str">
            <v>hiltonmnunes@gmail.com</v>
          </cell>
          <cell r="O537" t="str">
            <v>SOLAR</v>
          </cell>
          <cell r="P537">
            <v>8.1</v>
          </cell>
          <cell r="Q537" t="str">
            <v>TRIFASICA</v>
          </cell>
          <cell r="R537" t="str">
            <v>RESIDENCIAL</v>
          </cell>
          <cell r="S537" t="str">
            <v>RESIDENCIAL</v>
          </cell>
        </row>
        <row r="538">
          <cell r="B538" t="str">
            <v>A019659051</v>
          </cell>
          <cell r="C538">
            <v>42832</v>
          </cell>
          <cell r="D538">
            <v>2017</v>
          </cell>
          <cell r="E538">
            <v>4</v>
          </cell>
          <cell r="F538" t="str">
            <v>ERIKA ARAUJO DA VEIGA CABRAL</v>
          </cell>
          <cell r="G538" t="str">
            <v>082.570.177-52</v>
          </cell>
          <cell r="H538">
            <v>5095223</v>
          </cell>
          <cell r="I538" t="str">
            <v>AV ALBERTO LAMEGO Nº 555 RUA L LT 09 QD</v>
          </cell>
          <cell r="J538" t="str">
            <v>28016-811</v>
          </cell>
          <cell r="K538" t="str">
            <v>CAMPOS</v>
          </cell>
          <cell r="L538" t="str">
            <v>CAMPOS</v>
          </cell>
          <cell r="M538" t="str">
            <v>(22) 99963-9029</v>
          </cell>
          <cell r="N538" t="str">
            <v>erikavcabral@hotmail.com</v>
          </cell>
          <cell r="O538" t="str">
            <v>SOLAR</v>
          </cell>
          <cell r="P538">
            <v>19.5</v>
          </cell>
          <cell r="Q538" t="str">
            <v>TRIFASICA</v>
          </cell>
          <cell r="R538" t="str">
            <v>RESIDENCIAL</v>
          </cell>
          <cell r="S538" t="str">
            <v>RESIDENCIAL</v>
          </cell>
        </row>
        <row r="539">
          <cell r="B539" t="str">
            <v xml:space="preserve">A019659395 </v>
          </cell>
          <cell r="C539">
            <v>42832</v>
          </cell>
          <cell r="D539">
            <v>2017</v>
          </cell>
          <cell r="E539">
            <v>4</v>
          </cell>
          <cell r="F539" t="str">
            <v>ADILSON DA CUNHA MADEIRA</v>
          </cell>
          <cell r="G539" t="str">
            <v>198.673.957-00</v>
          </cell>
          <cell r="H539">
            <v>6705998</v>
          </cell>
          <cell r="I539" t="str">
            <v>RUA DOS CAJUEIROS LT 04 QD 17</v>
          </cell>
          <cell r="J539" t="str">
            <v>28950-000</v>
          </cell>
          <cell r="K539" t="str">
            <v>ARMAÇÃO DOS BÚZIOS</v>
          </cell>
          <cell r="L539" t="str">
            <v>LAGOS</v>
          </cell>
          <cell r="M539" t="str">
            <v>(22) 2008-0696</v>
          </cell>
          <cell r="N539" t="str">
            <v>adilsonmadeira@gmail.com</v>
          </cell>
          <cell r="O539" t="str">
            <v>SOLAR</v>
          </cell>
          <cell r="P539">
            <v>2</v>
          </cell>
          <cell r="Q539" t="str">
            <v>BIFÁSICA</v>
          </cell>
          <cell r="R539" t="str">
            <v>RESIDENCIAL</v>
          </cell>
          <cell r="S539" t="str">
            <v>RESIDENCIAL</v>
          </cell>
        </row>
        <row r="540">
          <cell r="B540" t="str">
            <v>A019670237</v>
          </cell>
          <cell r="C540">
            <v>42835</v>
          </cell>
          <cell r="D540">
            <v>2017</v>
          </cell>
          <cell r="E540">
            <v>4</v>
          </cell>
          <cell r="F540" t="str">
            <v>LUIZ CLAUDIO GONÇALVES</v>
          </cell>
          <cell r="G540" t="str">
            <v>094.431.347-72</v>
          </cell>
          <cell r="H540">
            <v>6733857</v>
          </cell>
          <cell r="I540" t="str">
            <v>RUA BOUGAINVILLE Nº 900</v>
          </cell>
          <cell r="J540" t="str">
            <v>25745-150</v>
          </cell>
          <cell r="K540" t="str">
            <v>PETROPOLIS</v>
          </cell>
          <cell r="L540" t="str">
            <v>SERRANA</v>
          </cell>
          <cell r="M540" t="str">
            <v>(21) 2266-7637</v>
          </cell>
          <cell r="N540" t="str">
            <v>luizgon2@uol.com.br</v>
          </cell>
          <cell r="O540" t="str">
            <v>SOLAR</v>
          </cell>
          <cell r="P540">
            <v>3.64</v>
          </cell>
          <cell r="Q540" t="str">
            <v>TRIFASICA</v>
          </cell>
          <cell r="R540" t="str">
            <v>RESIDENCIAL</v>
          </cell>
          <cell r="S540" t="str">
            <v>RESIDENCIAL</v>
          </cell>
        </row>
        <row r="541">
          <cell r="B541" t="str">
            <v>A019671818</v>
          </cell>
          <cell r="C541">
            <v>42836</v>
          </cell>
          <cell r="D541">
            <v>2017</v>
          </cell>
          <cell r="E541">
            <v>4</v>
          </cell>
          <cell r="F541" t="str">
            <v>JULIANA DUARTE LISBOA DOS SANTOS</v>
          </cell>
          <cell r="G541" t="str">
            <v>302.380.468-00</v>
          </cell>
          <cell r="H541">
            <v>5875542</v>
          </cell>
          <cell r="I541" t="str">
            <v>ROD JOSE LIZANDRO ALBERNAZ Nº 32 LT M</v>
          </cell>
          <cell r="J541" t="str">
            <v>28016-315</v>
          </cell>
          <cell r="K541" t="str">
            <v>CAMPOS</v>
          </cell>
          <cell r="L541" t="str">
            <v>CAMPOS</v>
          </cell>
          <cell r="M541" t="str">
            <v>(22) 99781-1344</v>
          </cell>
          <cell r="N541">
            <v>0</v>
          </cell>
          <cell r="O541" t="str">
            <v>SOLAR</v>
          </cell>
          <cell r="P541">
            <v>4.8600000000000003</v>
          </cell>
          <cell r="Q541" t="str">
            <v>TRIFASICA</v>
          </cell>
          <cell r="R541" t="str">
            <v>RESIDENCIAL</v>
          </cell>
          <cell r="S541" t="str">
            <v>RESIDENCIAL</v>
          </cell>
        </row>
        <row r="542">
          <cell r="B542" t="str">
            <v>A019672816</v>
          </cell>
          <cell r="C542">
            <v>42836</v>
          </cell>
          <cell r="D542">
            <v>2017</v>
          </cell>
          <cell r="E542">
            <v>4</v>
          </cell>
          <cell r="F542" t="str">
            <v>GILMA DE LIMA</v>
          </cell>
          <cell r="G542" t="str">
            <v>004.986.229-40</v>
          </cell>
          <cell r="H542">
            <v>3115283</v>
          </cell>
          <cell r="I542" t="str">
            <v xml:space="preserve">RUA CIDADE DE CAMPOS Nº 510 CS 06 </v>
          </cell>
          <cell r="J542" t="str">
            <v>28890-000</v>
          </cell>
          <cell r="K542" t="str">
            <v>RIO DAS OSTRAS</v>
          </cell>
          <cell r="L542" t="str">
            <v>MACAE</v>
          </cell>
          <cell r="M542" t="str">
            <v>(22) 2771-9922</v>
          </cell>
          <cell r="N542" t="str">
            <v>gldank@yahoo.com.br</v>
          </cell>
          <cell r="O542" t="str">
            <v>SOLAR</v>
          </cell>
          <cell r="P542">
            <v>4.7699999999999996</v>
          </cell>
          <cell r="Q542" t="str">
            <v>BIFÁSICA</v>
          </cell>
          <cell r="R542" t="str">
            <v>RESIDENCIAL</v>
          </cell>
          <cell r="S542" t="str">
            <v>RESIDENCIAL</v>
          </cell>
        </row>
        <row r="543">
          <cell r="B543" t="str">
            <v xml:space="preserve">A019674369 </v>
          </cell>
          <cell r="C543">
            <v>42836</v>
          </cell>
          <cell r="D543">
            <v>2017</v>
          </cell>
          <cell r="E543">
            <v>4</v>
          </cell>
          <cell r="F543" t="str">
            <v>TADEU RODRIGUES MAIA</v>
          </cell>
          <cell r="G543" t="str">
            <v>623.782.367-00</v>
          </cell>
          <cell r="H543">
            <v>187814</v>
          </cell>
          <cell r="I543" t="str">
            <v>RUA 01 LT 51 COND BELO VALE</v>
          </cell>
          <cell r="J543" t="str">
            <v>24000-000</v>
          </cell>
          <cell r="K543" t="str">
            <v>NITERÓI</v>
          </cell>
          <cell r="L543" t="str">
            <v>CENTRO</v>
          </cell>
          <cell r="M543" t="str">
            <v>(21) 2616-2840</v>
          </cell>
          <cell r="N543" t="str">
            <v>tadeumaia56@yahoo.com.br</v>
          </cell>
          <cell r="O543" t="str">
            <v>SOLAR</v>
          </cell>
          <cell r="P543">
            <v>3.2</v>
          </cell>
          <cell r="Q543" t="str">
            <v>TRIFASICA</v>
          </cell>
          <cell r="R543" t="str">
            <v>RESIDENCIAL</v>
          </cell>
          <cell r="S543" t="str">
            <v>RESIDENCIAL</v>
          </cell>
        </row>
        <row r="544">
          <cell r="B544" t="str">
            <v>A019676724</v>
          </cell>
          <cell r="C544">
            <v>42836</v>
          </cell>
          <cell r="D544">
            <v>2017</v>
          </cell>
          <cell r="E544">
            <v>4</v>
          </cell>
          <cell r="F544" t="str">
            <v>JOSEFA LENALDA DE OLIVEIRA VIEIRA</v>
          </cell>
          <cell r="G544" t="str">
            <v>023.830.437-02</v>
          </cell>
          <cell r="H544">
            <v>3718138</v>
          </cell>
          <cell r="I544" t="str">
            <v>RUA CRUSANTEMOS LT 6 QD 41</v>
          </cell>
          <cell r="J544" t="str">
            <v>20775-070</v>
          </cell>
          <cell r="K544" t="str">
            <v>MARICÁ</v>
          </cell>
          <cell r="L544" t="str">
            <v>CENTRO</v>
          </cell>
          <cell r="M544" t="str">
            <v>(21) 3732-2653</v>
          </cell>
          <cell r="N544" t="str">
            <v>anitaapov71@hotmail.com</v>
          </cell>
          <cell r="O544" t="str">
            <v>SOLAR</v>
          </cell>
          <cell r="P544">
            <v>5</v>
          </cell>
          <cell r="Q544" t="str">
            <v>TRIFASICA</v>
          </cell>
          <cell r="R544" t="str">
            <v>RESIDENCIAL</v>
          </cell>
          <cell r="S544" t="str">
            <v>RESIDENCIAL</v>
          </cell>
        </row>
        <row r="545">
          <cell r="B545" t="str">
            <v>A019679227</v>
          </cell>
          <cell r="C545">
            <v>42836</v>
          </cell>
          <cell r="D545">
            <v>2017</v>
          </cell>
          <cell r="E545">
            <v>4</v>
          </cell>
          <cell r="F545" t="str">
            <v>ELIANE MARA NASCIMENTO ANDRADE</v>
          </cell>
          <cell r="G545">
            <v>0</v>
          </cell>
          <cell r="H545">
            <v>3947378</v>
          </cell>
          <cell r="I545">
            <v>0</v>
          </cell>
          <cell r="J545">
            <v>0</v>
          </cell>
          <cell r="K545">
            <v>0</v>
          </cell>
          <cell r="L545" t="e">
            <v>#N/A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B546" t="str">
            <v>A019682435</v>
          </cell>
          <cell r="C546">
            <v>42837</v>
          </cell>
          <cell r="D546">
            <v>2017</v>
          </cell>
          <cell r="E546">
            <v>4</v>
          </cell>
          <cell r="F546" t="str">
            <v>HENRIQUE DA CUNHA BUENO NETO</v>
          </cell>
          <cell r="G546" t="str">
            <v>003.589.767-82</v>
          </cell>
          <cell r="H546">
            <v>5353150</v>
          </cell>
          <cell r="I546" t="str">
            <v xml:space="preserve">LOT BAIA BLANCA LT 3 QD 53 </v>
          </cell>
          <cell r="J546" t="str">
            <v>28950-000</v>
          </cell>
          <cell r="K546" t="str">
            <v>ARMAÇÃO DOS BÚZIOS</v>
          </cell>
          <cell r="L546" t="str">
            <v>LAGOS</v>
          </cell>
          <cell r="M546" t="str">
            <v>(21) 3975-8300</v>
          </cell>
          <cell r="N546" t="str">
            <v>everton@terra.com.br</v>
          </cell>
          <cell r="O546" t="str">
            <v>SOLAR</v>
          </cell>
          <cell r="P546">
            <v>8.1999999999999993</v>
          </cell>
          <cell r="Q546" t="str">
            <v>TRIFASICA</v>
          </cell>
          <cell r="R546" t="str">
            <v>RESIDENCIAL</v>
          </cell>
          <cell r="S546" t="str">
            <v>RESIDENCIAL</v>
          </cell>
        </row>
        <row r="547">
          <cell r="B547" t="str">
            <v>A019683177</v>
          </cell>
          <cell r="C547">
            <v>42837</v>
          </cell>
          <cell r="D547">
            <v>2017</v>
          </cell>
          <cell r="E547">
            <v>4</v>
          </cell>
          <cell r="F547" t="str">
            <v>LUCIA FATIMA GONÇALVES MENDES</v>
          </cell>
          <cell r="G547">
            <v>0</v>
          </cell>
          <cell r="H547">
            <v>6463842</v>
          </cell>
          <cell r="I547">
            <v>0</v>
          </cell>
          <cell r="J547">
            <v>0</v>
          </cell>
          <cell r="K547">
            <v>0</v>
          </cell>
          <cell r="L547" t="e">
            <v>#N/A</v>
          </cell>
          <cell r="M547">
            <v>0</v>
          </cell>
          <cell r="N547">
            <v>0</v>
          </cell>
          <cell r="O547" t="str">
            <v>SOLAR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B548" t="str">
            <v>A019691439</v>
          </cell>
          <cell r="C548">
            <v>42838</v>
          </cell>
          <cell r="D548">
            <v>2017</v>
          </cell>
          <cell r="E548">
            <v>4</v>
          </cell>
          <cell r="F548" t="str">
            <v>CARLOS ALBERTO DE OLIVEIRA COUTO</v>
          </cell>
          <cell r="G548" t="str">
            <v>563.843.197-72</v>
          </cell>
          <cell r="H548">
            <v>5275698</v>
          </cell>
          <cell r="I548" t="str">
            <v>AL JOAO CORNER Nº 116 CS 01</v>
          </cell>
          <cell r="J548" t="str">
            <v>24400-000</v>
          </cell>
          <cell r="K548" t="str">
            <v>SÃO GONÇALO</v>
          </cell>
          <cell r="L548" t="str">
            <v>SÃO GONÇALO</v>
          </cell>
          <cell r="M548" t="str">
            <v>(21) 3715-1139</v>
          </cell>
          <cell r="N548" t="str">
            <v>alberto@higienizadorafiel.com</v>
          </cell>
          <cell r="O548" t="str">
            <v>SOLAR</v>
          </cell>
          <cell r="P548">
            <v>2.3849999999999998</v>
          </cell>
          <cell r="Q548" t="str">
            <v>TRIFASICA</v>
          </cell>
          <cell r="R548" t="str">
            <v>RESIDENCIAL</v>
          </cell>
          <cell r="S548" t="str">
            <v>RESIDENCIAL</v>
          </cell>
        </row>
        <row r="549">
          <cell r="B549" t="str">
            <v>A019699084</v>
          </cell>
          <cell r="C549">
            <v>42839</v>
          </cell>
          <cell r="D549">
            <v>2017</v>
          </cell>
          <cell r="E549">
            <v>4</v>
          </cell>
          <cell r="F549" t="str">
            <v>CARLOS FREDERICO VERCOSA DUBOC</v>
          </cell>
          <cell r="G549" t="str">
            <v>014.084.177-66</v>
          </cell>
          <cell r="H549">
            <v>5134739</v>
          </cell>
          <cell r="I549" t="str">
            <v>AV NELSON DE OLIVEIRA E SILVA Nº 201 CS</v>
          </cell>
          <cell r="J549" t="str">
            <v>24322-385</v>
          </cell>
          <cell r="K549" t="str">
            <v>NITERÓI</v>
          </cell>
          <cell r="L549" t="str">
            <v>CENTRO</v>
          </cell>
          <cell r="M549" t="str">
            <v>(21) 98756-1789</v>
          </cell>
          <cell r="N549" t="str">
            <v>fred.duboc@hotmail.com</v>
          </cell>
          <cell r="O549" t="str">
            <v>SOLAR</v>
          </cell>
          <cell r="P549">
            <v>4</v>
          </cell>
          <cell r="Q549" t="str">
            <v>TRIFASICA</v>
          </cell>
          <cell r="R549" t="str">
            <v>RESIDENCIAL</v>
          </cell>
          <cell r="S549" t="str">
            <v>RESIDENCIAL</v>
          </cell>
        </row>
        <row r="550">
          <cell r="B550" t="str">
            <v>A019706741</v>
          </cell>
          <cell r="C550">
            <v>42842</v>
          </cell>
          <cell r="D550">
            <v>2017</v>
          </cell>
          <cell r="E550">
            <v>4</v>
          </cell>
          <cell r="F550" t="str">
            <v>SERGIO EMILIANO MOREIRA LUZ</v>
          </cell>
          <cell r="G550">
            <v>0</v>
          </cell>
          <cell r="H550">
            <v>215732</v>
          </cell>
          <cell r="I550">
            <v>0</v>
          </cell>
          <cell r="J550">
            <v>0</v>
          </cell>
          <cell r="K550">
            <v>0</v>
          </cell>
          <cell r="L550" t="e">
            <v>#N/A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B551" t="str">
            <v>A019708496</v>
          </cell>
          <cell r="C551">
            <v>42842</v>
          </cell>
          <cell r="D551">
            <v>2017</v>
          </cell>
          <cell r="E551">
            <v>4</v>
          </cell>
          <cell r="F551" t="str">
            <v>MARIA CAROLINA PEREIRA MAGRINI</v>
          </cell>
          <cell r="G551" t="str">
            <v>097.696.427-97</v>
          </cell>
          <cell r="H551">
            <v>5156370</v>
          </cell>
          <cell r="I551" t="str">
            <v>RUA ALMIRANTE ARY PARREIRA Nº 138</v>
          </cell>
          <cell r="J551" t="str">
            <v>28940-000</v>
          </cell>
          <cell r="K551" t="str">
            <v>SÃO PEDRO DA ALDEIA</v>
          </cell>
          <cell r="L551" t="str">
            <v>LAGOS</v>
          </cell>
          <cell r="M551">
            <v>0</v>
          </cell>
          <cell r="N551" t="str">
            <v>aluiscoutinho@yahoo.com.br</v>
          </cell>
          <cell r="O551" t="str">
            <v>SOLAR</v>
          </cell>
          <cell r="P551">
            <v>2.12</v>
          </cell>
          <cell r="Q551" t="str">
            <v>TRIFASICA</v>
          </cell>
          <cell r="R551" t="str">
            <v>RESIDENCIAL</v>
          </cell>
          <cell r="S551" t="str">
            <v>RESIDENCIAL</v>
          </cell>
        </row>
        <row r="552">
          <cell r="B552" t="str">
            <v>A019709305</v>
          </cell>
          <cell r="C552">
            <v>42842</v>
          </cell>
          <cell r="D552">
            <v>2017</v>
          </cell>
          <cell r="E552">
            <v>4</v>
          </cell>
          <cell r="F552" t="str">
            <v>ROMULO AUGUSTO MANTOVANI</v>
          </cell>
          <cell r="G552" t="str">
            <v>132.942.587-12</v>
          </cell>
          <cell r="H552">
            <v>6755367</v>
          </cell>
          <cell r="I552" t="str">
            <v>RUA NATAL Nº 335</v>
          </cell>
          <cell r="J552" t="str">
            <v>27935-170</v>
          </cell>
          <cell r="K552" t="str">
            <v>MACAÉ</v>
          </cell>
          <cell r="L552" t="str">
            <v>MACAE</v>
          </cell>
          <cell r="M552" t="str">
            <v>(22) 99907-9966</v>
          </cell>
          <cell r="N552" t="str">
            <v>margotto@hotmail.com</v>
          </cell>
          <cell r="O552" t="str">
            <v>SOLAR</v>
          </cell>
          <cell r="P552">
            <v>1.5</v>
          </cell>
          <cell r="Q552" t="str">
            <v>BIFÁSICA</v>
          </cell>
          <cell r="R552" t="str">
            <v>RESIDENCIAL</v>
          </cell>
          <cell r="S552" t="str">
            <v>RESIDENCIAL</v>
          </cell>
        </row>
        <row r="553">
          <cell r="B553" t="str">
            <v>A019724982</v>
          </cell>
          <cell r="C553">
            <v>42844</v>
          </cell>
          <cell r="D553">
            <v>2017</v>
          </cell>
          <cell r="E553">
            <v>4</v>
          </cell>
          <cell r="F553" t="str">
            <v>ALINE GALHANO ROBERTSON DE OLIVEIRA</v>
          </cell>
          <cell r="G553" t="str">
            <v>087.221.717-54</v>
          </cell>
          <cell r="H553">
            <v>4018408</v>
          </cell>
          <cell r="I553" t="str">
            <v>RUA LEONEL C. CARDOSO Nº 100</v>
          </cell>
          <cell r="J553" t="str">
            <v>24800-000</v>
          </cell>
          <cell r="K553" t="str">
            <v>ITABORAÍ</v>
          </cell>
          <cell r="L553" t="str">
            <v>SÃO GONÇALO</v>
          </cell>
          <cell r="M553" t="str">
            <v>(21) 2635-2115</v>
          </cell>
          <cell r="N553">
            <v>0</v>
          </cell>
          <cell r="O553" t="str">
            <v>SOLAR</v>
          </cell>
          <cell r="P553">
            <v>6</v>
          </cell>
          <cell r="Q553" t="str">
            <v>BIFÁSICA</v>
          </cell>
          <cell r="R553" t="str">
            <v>RESIDENCIAL</v>
          </cell>
          <cell r="S553" t="str">
            <v>RESIDENCIAL</v>
          </cell>
        </row>
        <row r="554">
          <cell r="B554" t="str">
            <v>A019727016</v>
          </cell>
          <cell r="C554">
            <v>42844</v>
          </cell>
          <cell r="D554">
            <v>2017</v>
          </cell>
          <cell r="E554">
            <v>4</v>
          </cell>
          <cell r="F554" t="str">
            <v>RAFAEL DA COSTA COELHO</v>
          </cell>
          <cell r="G554" t="str">
            <v>055.706.517-80</v>
          </cell>
          <cell r="H554">
            <v>6492848</v>
          </cell>
          <cell r="I554" t="str">
            <v>RUA MANDACARU QD 19 LT 01</v>
          </cell>
          <cell r="J554">
            <v>0</v>
          </cell>
          <cell r="K554" t="str">
            <v>CABO FRIO</v>
          </cell>
          <cell r="L554" t="str">
            <v>LAGOS</v>
          </cell>
          <cell r="M554" t="str">
            <v>(22) 99906-3647</v>
          </cell>
          <cell r="N554">
            <v>0</v>
          </cell>
          <cell r="O554" t="str">
            <v>SOLAR</v>
          </cell>
          <cell r="P554">
            <v>4</v>
          </cell>
          <cell r="Q554" t="str">
            <v>BIFÁSICA</v>
          </cell>
          <cell r="R554" t="str">
            <v>RESIDENCIAL</v>
          </cell>
          <cell r="S554" t="str">
            <v>RESIDENCIAL</v>
          </cell>
        </row>
        <row r="555">
          <cell r="B555" t="str">
            <v>A019728646</v>
          </cell>
          <cell r="C555">
            <v>42844</v>
          </cell>
          <cell r="D555">
            <v>2017</v>
          </cell>
          <cell r="E555">
            <v>4</v>
          </cell>
          <cell r="F555" t="str">
            <v xml:space="preserve">CARLOS EDUARDO N TRAJANO DE SÁ </v>
          </cell>
          <cell r="G555" t="str">
            <v>858.178.567-00</v>
          </cell>
          <cell r="H555">
            <v>1875526</v>
          </cell>
          <cell r="I555" t="str">
            <v>RUA S CAMPOS Nº 25 CS 5</v>
          </cell>
          <cell r="J555" t="str">
            <v>24240-460</v>
          </cell>
          <cell r="K555" t="str">
            <v>NITERÓI</v>
          </cell>
          <cell r="L555" t="str">
            <v>CENTRO</v>
          </cell>
          <cell r="M555" t="str">
            <v>(21) 99702-9685</v>
          </cell>
          <cell r="N555" t="str">
            <v>carloseduardotrajano@oi.com.br</v>
          </cell>
          <cell r="O555" t="str">
            <v>SOLAR</v>
          </cell>
          <cell r="P555">
            <v>6</v>
          </cell>
          <cell r="Q555" t="str">
            <v>BIFÁSICA</v>
          </cell>
          <cell r="R555" t="str">
            <v>RESIDENCIAL</v>
          </cell>
          <cell r="S555" t="str">
            <v>RESIDENCIAL</v>
          </cell>
        </row>
        <row r="556">
          <cell r="B556" t="str">
            <v>A019748343</v>
          </cell>
          <cell r="C556">
            <v>42849</v>
          </cell>
          <cell r="D556">
            <v>2017</v>
          </cell>
          <cell r="E556">
            <v>4</v>
          </cell>
          <cell r="F556" t="str">
            <v>ALOISIO BATISTA DE ALMEIDA</v>
          </cell>
          <cell r="G556" t="str">
            <v>045.101.777-39</v>
          </cell>
          <cell r="H556">
            <v>2107458</v>
          </cell>
          <cell r="I556" t="str">
            <v>RUA DIONISIO A DE OLIVEIRA Nº 188</v>
          </cell>
          <cell r="J556" t="str">
            <v>28053-622</v>
          </cell>
          <cell r="K556" t="str">
            <v>CAMPOS</v>
          </cell>
          <cell r="L556" t="str">
            <v>CAMPOS</v>
          </cell>
          <cell r="M556" t="str">
            <v>(22) 2732-8872</v>
          </cell>
          <cell r="N556" t="str">
            <v>aloisio-batista@uol.com.br</v>
          </cell>
          <cell r="O556" t="str">
            <v>SOLAR</v>
          </cell>
          <cell r="P556">
            <v>3.36</v>
          </cell>
          <cell r="Q556" t="str">
            <v>BIFÁSICA</v>
          </cell>
          <cell r="R556" t="str">
            <v>RESIDENCIAL</v>
          </cell>
          <cell r="S556" t="str">
            <v>RESIDENCIAL</v>
          </cell>
        </row>
        <row r="557">
          <cell r="B557" t="str">
            <v>A019752761</v>
          </cell>
          <cell r="C557">
            <v>42849</v>
          </cell>
          <cell r="D557">
            <v>2017</v>
          </cell>
          <cell r="E557">
            <v>4</v>
          </cell>
          <cell r="F557" t="str">
            <v>ALZEMIRO FELIX FILHO</v>
          </cell>
          <cell r="G557" t="str">
            <v>176.802.397-20</v>
          </cell>
          <cell r="H557">
            <v>1332923</v>
          </cell>
          <cell r="I557" t="str">
            <v>RUA EPITACIO PESSOA Nº 32</v>
          </cell>
          <cell r="J557" t="str">
            <v>28930-000</v>
          </cell>
          <cell r="K557" t="str">
            <v>ARRAIAL DO CABO</v>
          </cell>
          <cell r="L557" t="str">
            <v>LAGOS</v>
          </cell>
          <cell r="M557" t="str">
            <v>(22) 99818-6782</v>
          </cell>
          <cell r="N557" t="str">
            <v>rodrigo_gollo@hotmail.com</v>
          </cell>
          <cell r="O557" t="str">
            <v>SOLAR</v>
          </cell>
          <cell r="P557">
            <v>6</v>
          </cell>
          <cell r="Q557" t="str">
            <v>TRIFASICA</v>
          </cell>
          <cell r="R557" t="str">
            <v>RESIDENCIAL</v>
          </cell>
          <cell r="S557" t="str">
            <v>RESIDENCIAL</v>
          </cell>
        </row>
        <row r="558">
          <cell r="B558" t="str">
            <v>A019753890</v>
          </cell>
          <cell r="C558">
            <v>42849</v>
          </cell>
          <cell r="D558">
            <v>2017</v>
          </cell>
          <cell r="E558">
            <v>4</v>
          </cell>
          <cell r="F558" t="str">
            <v>VALDIR DOS SANTOS COSTA</v>
          </cell>
          <cell r="G558" t="str">
            <v>106.069.087-06</v>
          </cell>
          <cell r="H558">
            <v>4388252</v>
          </cell>
          <cell r="I558" t="str">
            <v>RUA MANOEL BATISTA TV F Nº 11</v>
          </cell>
          <cell r="J558" t="str">
            <v>25936-580</v>
          </cell>
          <cell r="K558" t="str">
            <v>MAGÉ</v>
          </cell>
          <cell r="L558" t="str">
            <v>MAGÉ</v>
          </cell>
          <cell r="M558" t="str">
            <v>(21) 3109-2056</v>
          </cell>
          <cell r="N558" t="str">
            <v>azarro2@yahoo.com.br</v>
          </cell>
          <cell r="O558" t="str">
            <v>SOLAR</v>
          </cell>
          <cell r="P558">
            <v>3.92</v>
          </cell>
          <cell r="Q558" t="str">
            <v>BIFÁSICA</v>
          </cell>
          <cell r="R558" t="str">
            <v>RESIDENCIAL</v>
          </cell>
          <cell r="S558" t="str">
            <v>RESIDENCIAL</v>
          </cell>
        </row>
        <row r="559">
          <cell r="B559" t="str">
            <v>A019757713</v>
          </cell>
          <cell r="C559">
            <v>42850</v>
          </cell>
          <cell r="D559">
            <v>2017</v>
          </cell>
          <cell r="E559">
            <v>4</v>
          </cell>
          <cell r="F559" t="str">
            <v>PATRICIA ALVES GUIMARAES VIEIRA</v>
          </cell>
          <cell r="G559">
            <v>0</v>
          </cell>
          <cell r="H559">
            <v>2036694</v>
          </cell>
          <cell r="I559">
            <v>0</v>
          </cell>
          <cell r="J559">
            <v>0</v>
          </cell>
          <cell r="K559">
            <v>0</v>
          </cell>
          <cell r="L559" t="e">
            <v>#N/A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B560" t="str">
            <v>A019757744</v>
          </cell>
          <cell r="C560">
            <v>42850</v>
          </cell>
          <cell r="D560">
            <v>2017</v>
          </cell>
          <cell r="E560">
            <v>4</v>
          </cell>
          <cell r="F560" t="str">
            <v>RENATO NUNES TEIXEIRA</v>
          </cell>
          <cell r="G560">
            <v>0</v>
          </cell>
          <cell r="H560">
            <v>4578702</v>
          </cell>
          <cell r="I560">
            <v>0</v>
          </cell>
          <cell r="J560">
            <v>0</v>
          </cell>
          <cell r="K560">
            <v>0</v>
          </cell>
          <cell r="L560" t="e">
            <v>#N/A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B561" t="str">
            <v>A019759684</v>
          </cell>
          <cell r="C561">
            <v>42850</v>
          </cell>
          <cell r="D561">
            <v>2017</v>
          </cell>
          <cell r="E561">
            <v>4</v>
          </cell>
          <cell r="F561" t="str">
            <v>AUXENCIO DANTAS WANDERLEY LINS</v>
          </cell>
          <cell r="G561" t="str">
            <v>000.353.377-88</v>
          </cell>
          <cell r="H561">
            <v>5199704</v>
          </cell>
          <cell r="I561" t="str">
            <v>RUA COMANDANTE BARCELAR Nº 740 LT 15</v>
          </cell>
          <cell r="J561" t="str">
            <v>25946-151</v>
          </cell>
          <cell r="K561" t="str">
            <v>GUAPIMIRIM</v>
          </cell>
          <cell r="L561" t="str">
            <v>MAGÉ</v>
          </cell>
          <cell r="M561" t="str">
            <v>(21) 97145-2346</v>
          </cell>
          <cell r="N561" t="str">
            <v>wanderleylins@oi.com.br</v>
          </cell>
          <cell r="O561" t="str">
            <v>SOLAR</v>
          </cell>
          <cell r="P561">
            <v>4</v>
          </cell>
          <cell r="Q561" t="str">
            <v>BIFÁSICA</v>
          </cell>
          <cell r="R561" t="str">
            <v>RESIDENCIAL</v>
          </cell>
          <cell r="S561" t="str">
            <v>RESIDENCIAL</v>
          </cell>
        </row>
        <row r="562">
          <cell r="B562" t="str">
            <v>A019759545</v>
          </cell>
          <cell r="C562">
            <v>42850</v>
          </cell>
          <cell r="D562">
            <v>2017</v>
          </cell>
          <cell r="E562">
            <v>4</v>
          </cell>
          <cell r="F562" t="str">
            <v>PAULO CESAR MORA JUNIOR</v>
          </cell>
          <cell r="G562" t="str">
            <v>091.006.507-14</v>
          </cell>
          <cell r="H562">
            <v>4151527</v>
          </cell>
          <cell r="I562" t="str">
            <v>AL S BOAVENTURA Nº 581 AP 401</v>
          </cell>
          <cell r="J562" t="str">
            <v>24130-001</v>
          </cell>
          <cell r="K562" t="str">
            <v>NITERÓI</v>
          </cell>
          <cell r="L562" t="str">
            <v>CENTRO</v>
          </cell>
          <cell r="M562" t="str">
            <v>(21) 98568-5121</v>
          </cell>
          <cell r="N562">
            <v>0</v>
          </cell>
          <cell r="O562" t="str">
            <v>SOLAR</v>
          </cell>
          <cell r="P562">
            <v>2.12</v>
          </cell>
          <cell r="Q562" t="str">
            <v>BIFÁSICA</v>
          </cell>
          <cell r="R562" t="str">
            <v>RESIDENCIAL</v>
          </cell>
          <cell r="S562" t="str">
            <v>RESIDENCIAL</v>
          </cell>
        </row>
        <row r="563">
          <cell r="B563" t="str">
            <v>A019765582</v>
          </cell>
          <cell r="C563">
            <v>42851</v>
          </cell>
          <cell r="D563">
            <v>2017</v>
          </cell>
          <cell r="E563">
            <v>4</v>
          </cell>
          <cell r="F563" t="str">
            <v>ANTONIO FERNANDO PINHEIRO DA SILVA</v>
          </cell>
          <cell r="G563" t="str">
            <v>156.009.475-34</v>
          </cell>
          <cell r="H563">
            <v>6464840</v>
          </cell>
          <cell r="I563" t="str">
            <v>RUA DR EDUARDO PIRES FILHO Nº 70</v>
          </cell>
          <cell r="J563" t="str">
            <v>28470-000</v>
          </cell>
          <cell r="K563" t="str">
            <v>STO ANTONIO DE PADUA</v>
          </cell>
          <cell r="L563" t="str">
            <v>MACAE</v>
          </cell>
          <cell r="M563" t="str">
            <v>(22) 3853-1685</v>
          </cell>
          <cell r="N563">
            <v>0</v>
          </cell>
          <cell r="O563" t="str">
            <v>SOLAR</v>
          </cell>
          <cell r="P563">
            <v>12</v>
          </cell>
          <cell r="Q563" t="str">
            <v>TRIFASICA</v>
          </cell>
          <cell r="R563" t="str">
            <v>RESIDENCIAL</v>
          </cell>
          <cell r="S563" t="str">
            <v>RESIDENCIAL</v>
          </cell>
        </row>
        <row r="564">
          <cell r="B564" t="str">
            <v>A019769155</v>
          </cell>
          <cell r="C564">
            <v>42851</v>
          </cell>
          <cell r="D564">
            <v>2017</v>
          </cell>
          <cell r="E564">
            <v>4</v>
          </cell>
          <cell r="F564" t="str">
            <v>DANIEL RAMIRES DE MENDONÇA</v>
          </cell>
          <cell r="G564" t="str">
            <v>096.210.527-93</v>
          </cell>
          <cell r="H564">
            <v>5018018</v>
          </cell>
          <cell r="I564" t="str">
            <v>RUA PROJETADA A Nº 101</v>
          </cell>
          <cell r="J564" t="str">
            <v>23860-000</v>
          </cell>
          <cell r="K564" t="str">
            <v>MANGARATIBA</v>
          </cell>
          <cell r="L564" t="str">
            <v>SUL</v>
          </cell>
          <cell r="M564" t="str">
            <v>(21) 3789-0824</v>
          </cell>
          <cell r="N564" t="str">
            <v>danielramiresmm@gmail.com</v>
          </cell>
          <cell r="O564" t="str">
            <v>SOLAR</v>
          </cell>
          <cell r="P564">
            <v>1.92</v>
          </cell>
          <cell r="Q564" t="str">
            <v>BIFÁSICA</v>
          </cell>
          <cell r="R564" t="str">
            <v>RESIDENCIAL</v>
          </cell>
          <cell r="S564" t="str">
            <v>RESIDENCIAL</v>
          </cell>
        </row>
        <row r="565">
          <cell r="B565" t="str">
            <v>A019772630</v>
          </cell>
          <cell r="C565">
            <v>42852</v>
          </cell>
          <cell r="D565">
            <v>2017</v>
          </cell>
          <cell r="E565">
            <v>4</v>
          </cell>
          <cell r="F565" t="str">
            <v>MARIO RAMOS ELIAS</v>
          </cell>
          <cell r="G565" t="str">
            <v>709.220.637-53</v>
          </cell>
          <cell r="H565">
            <v>4976829</v>
          </cell>
          <cell r="I565" t="str">
            <v>RUA 1 DE ARARUAMA Nº 505</v>
          </cell>
          <cell r="J565" t="str">
            <v>28970-000</v>
          </cell>
          <cell r="K565" t="str">
            <v>ARARUAMA</v>
          </cell>
          <cell r="L565" t="str">
            <v>LAGOS</v>
          </cell>
          <cell r="M565" t="str">
            <v>(21) 99500-2769</v>
          </cell>
          <cell r="N565" t="str">
            <v>marinho_academia@hotmail.com</v>
          </cell>
          <cell r="O565" t="str">
            <v>SOLAR</v>
          </cell>
          <cell r="P565">
            <v>5.83</v>
          </cell>
          <cell r="Q565" t="str">
            <v>TRIFASICA</v>
          </cell>
          <cell r="R565" t="str">
            <v>RESIDENCIAL</v>
          </cell>
          <cell r="S565" t="str">
            <v>RESIDENCIAL</v>
          </cell>
        </row>
        <row r="566">
          <cell r="B566" t="str">
            <v>A019773264</v>
          </cell>
          <cell r="C566">
            <v>42852</v>
          </cell>
          <cell r="D566">
            <v>2017</v>
          </cell>
          <cell r="E566">
            <v>4</v>
          </cell>
          <cell r="F566" t="str">
            <v>FERNANDO CEZAR SILVEIRA</v>
          </cell>
          <cell r="G566" t="str">
            <v>897.257.517-87</v>
          </cell>
          <cell r="H566">
            <v>6454333</v>
          </cell>
          <cell r="I566" t="str">
            <v>AV LITORANEA Nº 539 LT A 03 COND VISTA</v>
          </cell>
          <cell r="J566" t="str">
            <v>23860-000</v>
          </cell>
          <cell r="K566" t="str">
            <v>MANGARATIBA</v>
          </cell>
          <cell r="L566" t="str">
            <v>SUL</v>
          </cell>
          <cell r="M566" t="str">
            <v>(21) 99484-7262</v>
          </cell>
          <cell r="N566" t="str">
            <v>mgtfernando@gmail.com</v>
          </cell>
          <cell r="O566" t="str">
            <v>SOLAR</v>
          </cell>
          <cell r="P566">
            <v>4</v>
          </cell>
          <cell r="Q566" t="str">
            <v>BIFÁSICA</v>
          </cell>
          <cell r="R566" t="str">
            <v>RESIDENCIAL</v>
          </cell>
          <cell r="S566" t="str">
            <v>RESIDENCIAL</v>
          </cell>
        </row>
        <row r="567">
          <cell r="B567" t="str">
            <v>A019778854</v>
          </cell>
          <cell r="C567">
            <v>42852</v>
          </cell>
          <cell r="D567">
            <v>2017</v>
          </cell>
          <cell r="E567">
            <v>4</v>
          </cell>
          <cell r="F567" t="str">
            <v>REGINA COELI DE CASTRO LEITE</v>
          </cell>
          <cell r="G567" t="str">
            <v>758.842.247-53</v>
          </cell>
          <cell r="H567">
            <v>3818654</v>
          </cell>
          <cell r="I567" t="str">
            <v>RUA 29 LT 19 QD 46</v>
          </cell>
          <cell r="J567" t="str">
            <v>24940-800</v>
          </cell>
          <cell r="K567" t="str">
            <v>MARICÁ</v>
          </cell>
          <cell r="L567" t="str">
            <v>CENTRO</v>
          </cell>
          <cell r="M567" t="str">
            <v>(21) 2634-3863</v>
          </cell>
          <cell r="N567" t="str">
            <v>krcdantas@globo.com</v>
          </cell>
          <cell r="O567" t="str">
            <v>SOLAR</v>
          </cell>
          <cell r="P567">
            <v>0</v>
          </cell>
          <cell r="Q567" t="str">
            <v>TRIFASICA</v>
          </cell>
          <cell r="R567" t="str">
            <v>RESIDENCIAL</v>
          </cell>
          <cell r="S567" t="str">
            <v>RESIDENCIAL</v>
          </cell>
        </row>
        <row r="568">
          <cell r="B568" t="str">
            <v>A019782939</v>
          </cell>
          <cell r="C568">
            <v>42853</v>
          </cell>
          <cell r="D568">
            <v>2017</v>
          </cell>
          <cell r="E568">
            <v>4</v>
          </cell>
          <cell r="F568" t="str">
            <v>MARCELO R DA SILVA</v>
          </cell>
          <cell r="G568" t="str">
            <v>018.883.037-51</v>
          </cell>
          <cell r="H568">
            <v>1850454</v>
          </cell>
          <cell r="I568" t="str">
            <v>RUA 68 LT 21 QD 66</v>
          </cell>
          <cell r="J568" t="str">
            <v>24800-000</v>
          </cell>
          <cell r="K568" t="str">
            <v>ITABORAÍ</v>
          </cell>
          <cell r="L568" t="str">
            <v>SÃO GONÇALO</v>
          </cell>
          <cell r="M568" t="str">
            <v>(21) 2645-3902</v>
          </cell>
          <cell r="N568" t="str">
            <v>marcelo.jmcontabilidade@gmail.com</v>
          </cell>
          <cell r="O568" t="str">
            <v>SOLAR</v>
          </cell>
          <cell r="P568">
            <v>3</v>
          </cell>
          <cell r="Q568" t="str">
            <v>BIFÁSICA</v>
          </cell>
          <cell r="R568" t="str">
            <v>RESIDENCIAL</v>
          </cell>
          <cell r="S568" t="str">
            <v>RESIDENCIAL</v>
          </cell>
        </row>
        <row r="569">
          <cell r="B569" t="str">
            <v>A019784534</v>
          </cell>
          <cell r="C569">
            <v>42853</v>
          </cell>
          <cell r="D569">
            <v>2017</v>
          </cell>
          <cell r="E569">
            <v>4</v>
          </cell>
          <cell r="F569" t="str">
            <v>JEFF CHANDLER VELEMEM ALVES</v>
          </cell>
          <cell r="G569">
            <v>0</v>
          </cell>
          <cell r="H569">
            <v>4572066</v>
          </cell>
          <cell r="I569">
            <v>0</v>
          </cell>
          <cell r="J569">
            <v>0</v>
          </cell>
          <cell r="K569">
            <v>0</v>
          </cell>
          <cell r="L569" t="e">
            <v>#N/A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B570" t="str">
            <v>A019784568</v>
          </cell>
          <cell r="C570">
            <v>42853</v>
          </cell>
          <cell r="D570">
            <v>2017</v>
          </cell>
          <cell r="E570">
            <v>4</v>
          </cell>
          <cell r="F570" t="str">
            <v>ANDERSON DIAS VIEIRA</v>
          </cell>
          <cell r="G570" t="str">
            <v>028.659.567-25</v>
          </cell>
          <cell r="H570">
            <v>5334785</v>
          </cell>
          <cell r="I570" t="str">
            <v>RUA ARISTIDES FIGUEIREDO Nº 14 CS 1</v>
          </cell>
          <cell r="J570">
            <v>0</v>
          </cell>
          <cell r="K570" t="str">
            <v>CAMPOS</v>
          </cell>
          <cell r="L570" t="str">
            <v>CAMPOS</v>
          </cell>
          <cell r="M570" t="str">
            <v>(22) 99857-6328</v>
          </cell>
          <cell r="N570">
            <v>0</v>
          </cell>
          <cell r="O570" t="str">
            <v>SOLAR</v>
          </cell>
          <cell r="P570">
            <v>0</v>
          </cell>
          <cell r="Q570" t="str">
            <v>BIFÁSICA</v>
          </cell>
          <cell r="R570" t="str">
            <v>RESIDENCIAL</v>
          </cell>
          <cell r="S570" t="str">
            <v>RESIDENCIAL</v>
          </cell>
        </row>
        <row r="571">
          <cell r="B571" t="str">
            <v>A019787408</v>
          </cell>
          <cell r="C571">
            <v>42853</v>
          </cell>
          <cell r="D571">
            <v>2017</v>
          </cell>
          <cell r="E571">
            <v>4</v>
          </cell>
          <cell r="F571" t="str">
            <v>ITAIPAVA DIAGNOSTICO VETERINARIO</v>
          </cell>
          <cell r="G571">
            <v>0</v>
          </cell>
          <cell r="H571">
            <v>6549712</v>
          </cell>
          <cell r="I571">
            <v>0</v>
          </cell>
          <cell r="J571">
            <v>0</v>
          </cell>
          <cell r="K571">
            <v>0</v>
          </cell>
          <cell r="L571" t="e">
            <v>#N/A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B572" t="str">
            <v>A019793413</v>
          </cell>
          <cell r="C572">
            <v>42857</v>
          </cell>
          <cell r="D572">
            <v>2017</v>
          </cell>
          <cell r="E572">
            <v>5</v>
          </cell>
          <cell r="F572" t="str">
            <v>VIVIANE COPELLI LOUREIRO</v>
          </cell>
          <cell r="G572">
            <v>0</v>
          </cell>
          <cell r="H572">
            <v>6139225</v>
          </cell>
          <cell r="I572">
            <v>0</v>
          </cell>
          <cell r="J572">
            <v>0</v>
          </cell>
          <cell r="K572">
            <v>0</v>
          </cell>
          <cell r="L572" t="e">
            <v>#N/A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</row>
        <row r="573">
          <cell r="B573" t="str">
            <v>A019795200</v>
          </cell>
          <cell r="C573">
            <v>42857</v>
          </cell>
          <cell r="D573">
            <v>2017</v>
          </cell>
          <cell r="E573">
            <v>5</v>
          </cell>
          <cell r="F573" t="str">
            <v>FATIMA CRISTINA LUBANCO DE SOUZA</v>
          </cell>
          <cell r="G573">
            <v>0</v>
          </cell>
          <cell r="H573">
            <v>1867833</v>
          </cell>
          <cell r="I573">
            <v>0</v>
          </cell>
          <cell r="J573">
            <v>0</v>
          </cell>
          <cell r="K573">
            <v>0</v>
          </cell>
          <cell r="L573" t="e">
            <v>#N/A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B574" t="str">
            <v>A019795256</v>
          </cell>
          <cell r="C574">
            <v>42857</v>
          </cell>
          <cell r="D574">
            <v>2017</v>
          </cell>
          <cell r="E574">
            <v>5</v>
          </cell>
          <cell r="F574" t="str">
            <v>LUIZ FERNANDO ROSA MENDES</v>
          </cell>
          <cell r="G574">
            <v>0</v>
          </cell>
          <cell r="H574">
            <v>1614616</v>
          </cell>
          <cell r="I574">
            <v>0</v>
          </cell>
          <cell r="J574">
            <v>0</v>
          </cell>
          <cell r="K574">
            <v>0</v>
          </cell>
          <cell r="L574" t="e">
            <v>#N/A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N588">
            <v>0</v>
          </cell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0</v>
          </cell>
        </row>
        <row r="594">
          <cell r="N594">
            <v>0</v>
          </cell>
        </row>
        <row r="595">
          <cell r="N595">
            <v>0</v>
          </cell>
        </row>
        <row r="596">
          <cell r="N596">
            <v>0</v>
          </cell>
        </row>
        <row r="597">
          <cell r="N597">
            <v>0</v>
          </cell>
        </row>
        <row r="598">
          <cell r="N598">
            <v>0</v>
          </cell>
        </row>
        <row r="599">
          <cell r="N599">
            <v>0</v>
          </cell>
        </row>
        <row r="600">
          <cell r="N60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aneel.gov.br/scg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Q72"/>
  <sheetViews>
    <sheetView showGridLines="0" showRowColHeaders="0" tabSelected="1" topLeftCell="B1" zoomScaleNormal="100" zoomScaleSheetLayoutView="80" workbookViewId="0">
      <pane ySplit="1" topLeftCell="A2" activePane="bottomLeft" state="frozen"/>
      <selection activeCell="B1" sqref="B1"/>
      <selection pane="bottomLeft" activeCell="C3" sqref="C3"/>
    </sheetView>
  </sheetViews>
  <sheetFormatPr defaultColWidth="0" defaultRowHeight="15" zeroHeight="1" x14ac:dyDescent="0.25"/>
  <cols>
    <col min="1" max="1" width="6.7109375" hidden="1" customWidth="1"/>
    <col min="2" max="11" width="15.7109375" customWidth="1"/>
    <col min="12" max="12" width="0.28515625" customWidth="1"/>
    <col min="13" max="13" width="15.7109375" hidden="1" customWidth="1"/>
    <col min="14" max="17" width="0" hidden="1" customWidth="1"/>
    <col min="18" max="16384" width="9.140625" hidden="1"/>
  </cols>
  <sheetData>
    <row r="1" spans="1:13" ht="15.75" customHeight="1" thickBot="1" x14ac:dyDescent="0.3">
      <c r="A1" s="151" t="s">
        <v>63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64"/>
      <c r="M1" s="15"/>
    </row>
    <row r="2" spans="1:13" ht="15.75" customHeight="1" thickBot="1" x14ac:dyDescent="0.3">
      <c r="A2" s="113" t="s">
        <v>65</v>
      </c>
      <c r="B2" s="109" t="s">
        <v>69</v>
      </c>
      <c r="C2" s="114" t="s">
        <v>117</v>
      </c>
      <c r="D2" s="109" t="s">
        <v>67</v>
      </c>
      <c r="E2" s="115" t="s">
        <v>64</v>
      </c>
      <c r="F2" s="109" t="s">
        <v>96</v>
      </c>
      <c r="G2" s="26"/>
      <c r="H2" s="109" t="s">
        <v>133</v>
      </c>
      <c r="I2" s="116"/>
      <c r="J2" s="115" t="s">
        <v>132</v>
      </c>
      <c r="K2" s="117"/>
    </row>
    <row r="3" spans="1:13" ht="15.75" customHeight="1" x14ac:dyDescent="0.25">
      <c r="A3" s="93" t="str">
        <f>IF(OR(B3="",C3="",D3=FALSE,E3="",F3="",H3="",J3=""),"NÃO","SIM")</f>
        <v>NÃO</v>
      </c>
      <c r="B3" s="118"/>
      <c r="C3" s="92"/>
      <c r="D3" s="50" t="b">
        <v>0</v>
      </c>
      <c r="E3" s="109" t="str">
        <f>IF(D23=0,"",(IF(D23&lt;75,"MICRO",IF(D23&gt;75,"MINI",""))))</f>
        <v/>
      </c>
      <c r="F3" s="37" t="str">
        <f>IF(E3="MICRO","Relacionamento Operacional",IF(E3="MINI","Acordo Operativo",""))</f>
        <v/>
      </c>
      <c r="G3" s="26"/>
      <c r="H3" s="53"/>
      <c r="I3" s="44"/>
      <c r="J3" s="53"/>
      <c r="K3" s="67"/>
    </row>
    <row r="4" spans="1:13" x14ac:dyDescent="0.25">
      <c r="A4" s="68"/>
      <c r="B4" s="6"/>
      <c r="C4" s="11"/>
      <c r="D4" s="6"/>
      <c r="E4" s="6"/>
      <c r="F4" s="6" t="s">
        <v>0</v>
      </c>
      <c r="G4" s="6"/>
      <c r="H4" s="6"/>
      <c r="I4" s="6"/>
      <c r="J4" s="8"/>
      <c r="K4" s="142" t="s">
        <v>141</v>
      </c>
    </row>
    <row r="5" spans="1:13" x14ac:dyDescent="0.25">
      <c r="A5" s="93" t="str">
        <f>IF(OR(C5="",H5=""),"NÃO","SIM")</f>
        <v>NÃO</v>
      </c>
      <c r="B5" s="34" t="s">
        <v>70</v>
      </c>
      <c r="C5" s="91" t="str">
        <f>IFERROR(VLOOKUP(C3,[1]Ajuste!B:M,4,0),"")</f>
        <v/>
      </c>
      <c r="D5" s="24"/>
      <c r="E5" s="24"/>
      <c r="F5" s="24"/>
      <c r="G5" s="32" t="s">
        <v>1</v>
      </c>
      <c r="H5" s="24" t="str">
        <f>IFERROR(PROPER(VLOOKUP(C3,'[2]GD AMPLA'!$B:$S,18,0)),"")</f>
        <v/>
      </c>
      <c r="I5" s="24"/>
      <c r="J5" s="24"/>
      <c r="K5" s="70" t="s">
        <v>115</v>
      </c>
    </row>
    <row r="6" spans="1:13" ht="15" customHeight="1" x14ac:dyDescent="0.25">
      <c r="A6" s="93" t="str">
        <f>IF(OR(C6="",H6=""),"NÃO","SIM")</f>
        <v>NÃO</v>
      </c>
      <c r="B6" s="34" t="s">
        <v>71</v>
      </c>
      <c r="C6" s="111" t="str">
        <f>IFERROR(PROPER(VLOOKUP(C3,'[1]Controle de GD'!$B:$BC,3,0)),"")</f>
        <v/>
      </c>
      <c r="D6" s="24"/>
      <c r="E6" s="24"/>
      <c r="F6" s="24"/>
      <c r="G6" s="33" t="s">
        <v>123</v>
      </c>
      <c r="H6" s="24" t="str">
        <f>IF(C3="","",IF(LEFT(C3,1)="A","Grupo B","Grupo A"))</f>
        <v/>
      </c>
      <c r="I6" s="24"/>
      <c r="J6" s="24" t="s">
        <v>116</v>
      </c>
      <c r="K6" s="71" t="s">
        <v>119</v>
      </c>
      <c r="L6" s="43"/>
    </row>
    <row r="7" spans="1:13" x14ac:dyDescent="0.25">
      <c r="A7" s="93" t="str">
        <f t="shared" ref="A7:A11" si="0">IF(C7="","NÃO","SIM")</f>
        <v>NÃO</v>
      </c>
      <c r="B7" s="34" t="s">
        <v>2</v>
      </c>
      <c r="C7" s="111" t="str">
        <f>IFERROR(PROPER(VLOOKUP(C3,'[2]GD AMPLA'!$B:$I,8,0)),"")</f>
        <v/>
      </c>
      <c r="D7" s="24"/>
      <c r="E7" s="24"/>
      <c r="F7" s="24"/>
      <c r="G7" s="33"/>
      <c r="H7" s="24"/>
      <c r="I7" s="24"/>
      <c r="J7" s="24"/>
      <c r="K7" s="72" t="s">
        <v>118</v>
      </c>
    </row>
    <row r="8" spans="1:13" x14ac:dyDescent="0.25">
      <c r="A8" s="93" t="str">
        <f>IF(OR(C8="",H8=""),"NÃO","SIM")</f>
        <v>NÃO</v>
      </c>
      <c r="B8" s="34" t="s">
        <v>3</v>
      </c>
      <c r="C8" s="111" t="str">
        <f>IFERROR(PROPER(VLOOKUP(C3,'[2]GD AMPLA'!$B:$K,10,0)),"")</f>
        <v/>
      </c>
      <c r="D8" s="24"/>
      <c r="E8" s="24"/>
      <c r="F8" s="24"/>
      <c r="G8" s="32" t="s">
        <v>4</v>
      </c>
      <c r="H8" s="24" t="str">
        <f>IFERROR(VLOOKUP(C3,'[2]GD AMPLA'!$B:$J,9,0),"")</f>
        <v/>
      </c>
      <c r="I8" s="24"/>
      <c r="J8" s="24"/>
      <c r="K8" s="72" t="s">
        <v>102</v>
      </c>
    </row>
    <row r="9" spans="1:13" x14ac:dyDescent="0.25">
      <c r="A9" s="93" t="str">
        <f t="shared" si="0"/>
        <v>NÃO</v>
      </c>
      <c r="B9" s="34" t="s">
        <v>5</v>
      </c>
      <c r="C9" s="111" t="str">
        <f>IFERROR(VLOOKUP(C3,'[2]GD AMPLA'!$B:$N,13,0),"")</f>
        <v/>
      </c>
      <c r="D9" s="24"/>
      <c r="E9" s="24"/>
      <c r="F9" s="24"/>
      <c r="G9" s="33"/>
      <c r="H9" s="24"/>
      <c r="I9" s="24"/>
      <c r="J9" s="24"/>
      <c r="K9" s="73" t="s">
        <v>81</v>
      </c>
    </row>
    <row r="10" spans="1:13" x14ac:dyDescent="0.25">
      <c r="A10" s="93" t="str">
        <f t="shared" si="0"/>
        <v>NÃO</v>
      </c>
      <c r="B10" s="34" t="s">
        <v>6</v>
      </c>
      <c r="C10" s="111" t="str">
        <f>IFERROR(VLOOKUP(C3,'[2]GD AMPLA'!$B:$M,12,0),"")</f>
        <v/>
      </c>
      <c r="D10" s="24"/>
      <c r="E10" s="24"/>
      <c r="F10" s="24"/>
      <c r="G10" s="32" t="s">
        <v>7</v>
      </c>
      <c r="H10" s="57"/>
      <c r="I10" s="24"/>
      <c r="J10" s="24"/>
      <c r="K10" s="74" t="s">
        <v>79</v>
      </c>
    </row>
    <row r="11" spans="1:13" x14ac:dyDescent="0.25">
      <c r="A11" s="93" t="str">
        <f t="shared" si="0"/>
        <v>NÃO</v>
      </c>
      <c r="B11" s="34" t="s">
        <v>8</v>
      </c>
      <c r="C11" s="112" t="str">
        <f>IFERROR(VLOOKUP(C3,'[2]GD AMPLA'!$B:$G,6,0),"")</f>
        <v/>
      </c>
      <c r="D11" s="24"/>
      <c r="E11" s="24"/>
      <c r="F11" s="24"/>
      <c r="G11" s="24"/>
      <c r="H11" s="24"/>
      <c r="I11" s="24"/>
      <c r="J11" s="24"/>
      <c r="K11" s="75" t="s">
        <v>80</v>
      </c>
    </row>
    <row r="12" spans="1:13" x14ac:dyDescent="0.25">
      <c r="A12" s="94"/>
      <c r="B12" s="7"/>
      <c r="C12" s="52"/>
      <c r="D12" s="7"/>
      <c r="E12" s="51"/>
      <c r="F12" s="7" t="s">
        <v>9</v>
      </c>
      <c r="G12" s="7"/>
      <c r="H12" s="7"/>
      <c r="I12" s="51"/>
      <c r="J12" s="51"/>
      <c r="K12" s="76"/>
    </row>
    <row r="13" spans="1:13" x14ac:dyDescent="0.25">
      <c r="A13" s="93" t="str">
        <f>IF(OR(E13="",I13="",K13=""),"NÃO","SIM")</f>
        <v>NÃO</v>
      </c>
      <c r="B13" s="19" t="s">
        <v>98</v>
      </c>
      <c r="C13" s="19"/>
      <c r="D13" s="14"/>
      <c r="E13" s="54"/>
      <c r="F13" s="35"/>
      <c r="G13" s="32" t="s">
        <v>134</v>
      </c>
      <c r="H13" s="34" t="s">
        <v>10</v>
      </c>
      <c r="I13" s="62"/>
      <c r="J13" s="46" t="s">
        <v>11</v>
      </c>
      <c r="K13" s="77"/>
    </row>
    <row r="14" spans="1:13" x14ac:dyDescent="0.25">
      <c r="A14" s="93" t="str">
        <f>IF(OR(D14="",G14="",L1=""),"NÃO","SIM")</f>
        <v>NÃO</v>
      </c>
      <c r="B14" s="19" t="s">
        <v>89</v>
      </c>
      <c r="C14" s="19"/>
      <c r="D14" s="119"/>
      <c r="E14" s="37" t="s">
        <v>93</v>
      </c>
      <c r="F14" s="19"/>
      <c r="G14" s="119"/>
      <c r="H14" s="26"/>
      <c r="I14" s="19" t="s">
        <v>99</v>
      </c>
      <c r="J14" s="19"/>
      <c r="K14" s="78" t="str">
        <f>IF(D15=TRUE,"0,127",IF(OR(F15=TRUE,H15=TRUE),"0,22",IF(F16=TRUE,"11,4",IF(H16=TRUE,"13,8",""))))</f>
        <v/>
      </c>
    </row>
    <row r="15" spans="1:13" x14ac:dyDescent="0.25">
      <c r="A15" s="148" t="str">
        <f>IF(OR(D15=TRUE,F15=TRUE,H15=TRUE,F16=TRUE,H16=TRUE),"SIM","NÃO")</f>
        <v>NÃO</v>
      </c>
      <c r="B15" s="125" t="s">
        <v>125</v>
      </c>
      <c r="C15" s="46" t="s">
        <v>12</v>
      </c>
      <c r="D15" s="124" t="b">
        <v>0</v>
      </c>
      <c r="E15" s="120" t="s">
        <v>13</v>
      </c>
      <c r="F15" s="124" t="b">
        <v>0</v>
      </c>
      <c r="G15" s="121" t="s">
        <v>14</v>
      </c>
      <c r="H15" s="124" t="b">
        <v>0</v>
      </c>
      <c r="I15" s="127"/>
      <c r="J15" s="25" t="str">
        <f>IF(H6="Grupo B","secundária",IF(H6="Grupo A","primária",""))</f>
        <v/>
      </c>
      <c r="K15" s="128"/>
    </row>
    <row r="16" spans="1:13" ht="15.75" thickBot="1" x14ac:dyDescent="0.3">
      <c r="A16" s="154"/>
      <c r="B16" s="126" t="s">
        <v>126</v>
      </c>
      <c r="C16" s="38"/>
      <c r="D16" s="122"/>
      <c r="E16" s="123" t="s">
        <v>127</v>
      </c>
      <c r="F16" s="90" t="b">
        <v>0</v>
      </c>
      <c r="G16" s="39" t="s">
        <v>128</v>
      </c>
      <c r="H16" s="63" t="b">
        <v>0</v>
      </c>
      <c r="I16" s="34"/>
      <c r="J16" s="88"/>
      <c r="K16" s="89"/>
    </row>
    <row r="17" spans="1:17" x14ac:dyDescent="0.25">
      <c r="A17" s="95" t="str">
        <f>IF(H6="Grupo B","N/A",IF(OR(F17="",H17=""),"NÃO","SIM"))</f>
        <v>NÃO</v>
      </c>
      <c r="B17" s="28" t="s">
        <v>15</v>
      </c>
      <c r="C17" s="29"/>
      <c r="D17" s="29"/>
      <c r="E17" s="36" t="s">
        <v>130</v>
      </c>
      <c r="F17" s="61"/>
      <c r="G17" s="36" t="s">
        <v>16</v>
      </c>
      <c r="H17" s="61"/>
      <c r="I17" s="29"/>
      <c r="J17" s="16"/>
      <c r="K17" s="27"/>
    </row>
    <row r="18" spans="1:17" x14ac:dyDescent="0.25">
      <c r="A18" s="95" t="str">
        <f>IF(H6="Grupo B","N/A",IF(OR(F18=TRUE,H18=TRUE,J18=TRUE),"SIM","NÃO"))</f>
        <v>NÃO</v>
      </c>
      <c r="B18" s="30" t="s">
        <v>17</v>
      </c>
      <c r="C18" s="19"/>
      <c r="D18" s="37"/>
      <c r="E18" s="34" t="s">
        <v>18</v>
      </c>
      <c r="F18" s="58" t="b">
        <v>0</v>
      </c>
      <c r="G18" s="34" t="s">
        <v>19</v>
      </c>
      <c r="H18" s="58" t="b">
        <v>0</v>
      </c>
      <c r="I18" s="34" t="s">
        <v>20</v>
      </c>
      <c r="J18" s="58" t="b">
        <v>0</v>
      </c>
      <c r="K18" s="20"/>
    </row>
    <row r="19" spans="1:17" x14ac:dyDescent="0.25">
      <c r="A19" s="95" t="str">
        <f>IF(H6="Grupo B","N/A",IF(D19="","NÃO","SIM"))</f>
        <v>NÃO</v>
      </c>
      <c r="B19" s="30" t="s">
        <v>21</v>
      </c>
      <c r="C19" s="19"/>
      <c r="D19" s="57"/>
      <c r="E19" s="19"/>
      <c r="F19" s="19"/>
      <c r="G19" s="19"/>
      <c r="H19" s="19"/>
      <c r="I19" s="19"/>
      <c r="J19" s="19"/>
      <c r="K19" s="20"/>
    </row>
    <row r="20" spans="1:17" x14ac:dyDescent="0.25">
      <c r="A20" s="95" t="str">
        <f>IF(H6="Grupo B","N/A",IF(D20="","NÃO","SIM"))</f>
        <v>NÃO</v>
      </c>
      <c r="B20" s="30" t="s">
        <v>76</v>
      </c>
      <c r="C20" s="19"/>
      <c r="D20" s="57"/>
      <c r="E20" s="19"/>
      <c r="F20" s="19"/>
      <c r="G20" s="19"/>
      <c r="H20" s="19"/>
      <c r="I20" s="19" t="s">
        <v>142</v>
      </c>
      <c r="J20" s="19"/>
      <c r="K20" s="147"/>
    </row>
    <row r="21" spans="1:17" ht="15.75" thickBot="1" x14ac:dyDescent="0.3">
      <c r="A21" s="95" t="str">
        <f>IF(H6="Grupo B","N/A",IF(OR(E21="",G21=""),"NÃO","SIM"))</f>
        <v>NÃO</v>
      </c>
      <c r="B21" s="31" t="s">
        <v>22</v>
      </c>
      <c r="C21" s="22"/>
      <c r="D21" s="38" t="s">
        <v>23</v>
      </c>
      <c r="E21" s="58"/>
      <c r="F21" s="39" t="s">
        <v>24</v>
      </c>
      <c r="G21" s="58" t="b">
        <v>0</v>
      </c>
      <c r="H21" s="21"/>
      <c r="I21" s="22"/>
      <c r="J21" s="22"/>
      <c r="K21" s="23"/>
    </row>
    <row r="22" spans="1:17" x14ac:dyDescent="0.25">
      <c r="A22" s="94"/>
      <c r="B22" s="18"/>
      <c r="C22" s="18"/>
      <c r="D22" s="18"/>
      <c r="E22" s="18"/>
      <c r="F22" s="18" t="s">
        <v>25</v>
      </c>
      <c r="G22" s="18"/>
      <c r="H22" s="18"/>
      <c r="I22" s="18"/>
      <c r="J22" s="18"/>
      <c r="K22" s="80"/>
      <c r="Q22" s="3"/>
    </row>
    <row r="23" spans="1:17" x14ac:dyDescent="0.25">
      <c r="A23" s="93" t="str">
        <f>IF(OR(D23="",G23=""),"NÃO","SIM")</f>
        <v>NÃO</v>
      </c>
      <c r="B23" s="40" t="s">
        <v>26</v>
      </c>
      <c r="C23" s="5"/>
      <c r="D23" s="110">
        <f>IFERROR(MIN(E49,E53)+MIN(E50,E54)+MIN(E51,E55),"")</f>
        <v>0</v>
      </c>
      <c r="E23" s="19"/>
      <c r="F23" s="34" t="s">
        <v>129</v>
      </c>
      <c r="G23" s="55"/>
      <c r="H23" s="34" t="s">
        <v>113</v>
      </c>
      <c r="I23" s="34"/>
      <c r="J23" s="34" t="s">
        <v>114</v>
      </c>
      <c r="K23" s="81"/>
    </row>
    <row r="24" spans="1:17" x14ac:dyDescent="0.25">
      <c r="A24" s="93" t="str">
        <f>IF(OR(H24="",J24=""),"NÃO","SIM")</f>
        <v>NÃO</v>
      </c>
      <c r="B24" s="19" t="s">
        <v>83</v>
      </c>
      <c r="C24" s="19"/>
      <c r="D24" s="5"/>
      <c r="E24" s="13"/>
      <c r="F24" s="19"/>
      <c r="G24" s="19"/>
      <c r="H24" s="33" t="str">
        <f>IF(C25=TRUE,"autoconsumo",IF(E25=TRUE,"autoconsumo remoto",IF(G25=TRUE,"empreendimento com múltiplas unidades consumidoras",IF(I25=TRUE,"geração compartilhada",""))))</f>
        <v/>
      </c>
      <c r="I24" s="19"/>
      <c r="J24" s="24" t="str">
        <f>IF(C25=TRUE,CONCATENATE(C5,K5,K6),IF(AND(C27&lt;&gt;"",E27&lt;&gt;"",G27&lt;&gt;"",I27&lt;&gt;"",K27&lt;&gt;""),CONCATENATE(C27,K5,C28,K8,K7,E27,K5,E28,K8,K7,G27,K5,G28,K8,K7,I27,K5,I28,K8,K7,K27,K5,K28,K8,),IF(AND(C27&lt;&gt;"",E27&lt;&gt;"",G27&lt;&gt;"",I27&lt;&gt;""),CONCATENATE(C27,K5,C28,K8,K7,E27,K5,E28,K8,K7,G27,K5,G28,K8,K7,I27,K5,I28,K8),IF(AND(C27&lt;&gt;"",E27&lt;&gt;"",G27&lt;&gt;""),CONCATENATE(C27,K5,C28,K8,K7,E27,K5,E28,K8,K7,G27,K5,G28,K8),IF(AND(C27&lt;&gt;"",E27&lt;&gt;""),CONCATENATE(C27,K5,C28,K8,K7,E27,K5,E28,K8),IF(C27&lt;&gt;"",CONCATENATE(C27,K5,C28,K8),""))))))</f>
        <v/>
      </c>
      <c r="K24" s="20"/>
    </row>
    <row r="25" spans="1:17" x14ac:dyDescent="0.25">
      <c r="A25" s="93" t="str">
        <f>IF(OR(C25=TRUE,E25=TRUE,G25=TRUE,I25=TRUE),"SIM","NÃO")</f>
        <v>NÃO</v>
      </c>
      <c r="B25" s="34" t="s">
        <v>84</v>
      </c>
      <c r="C25" s="56" t="b">
        <v>0</v>
      </c>
      <c r="D25" s="34" t="s">
        <v>85</v>
      </c>
      <c r="E25" s="56" t="b">
        <v>0</v>
      </c>
      <c r="F25" s="32" t="s">
        <v>87</v>
      </c>
      <c r="G25" s="56" t="b">
        <v>0</v>
      </c>
      <c r="H25" s="32" t="s">
        <v>86</v>
      </c>
      <c r="I25" s="56" t="b">
        <v>0</v>
      </c>
      <c r="J25" s="19"/>
      <c r="K25" s="79"/>
    </row>
    <row r="26" spans="1:17" x14ac:dyDescent="0.25">
      <c r="A26" s="93" t="s">
        <v>124</v>
      </c>
      <c r="B26" s="19" t="s">
        <v>82</v>
      </c>
      <c r="C26" s="5"/>
      <c r="D26" s="5"/>
      <c r="E26" s="13"/>
      <c r="F26" s="19"/>
      <c r="G26" s="5"/>
      <c r="H26" s="19"/>
      <c r="I26" s="19"/>
      <c r="J26" s="19"/>
      <c r="K26" s="20"/>
    </row>
    <row r="27" spans="1:17" x14ac:dyDescent="0.25">
      <c r="A27" s="93" t="str">
        <f>IF(H6="Grupo B","N/A",IF(OR(C27="",E27="",G27="",I27="",K27=""),"NÃO","SIM"))</f>
        <v>NÃO</v>
      </c>
      <c r="B27" s="34" t="s">
        <v>103</v>
      </c>
      <c r="C27" s="57"/>
      <c r="D27" s="34" t="s">
        <v>105</v>
      </c>
      <c r="E27" s="57"/>
      <c r="F27" s="34" t="s">
        <v>107</v>
      </c>
      <c r="G27" s="57"/>
      <c r="H27" s="34" t="s">
        <v>109</v>
      </c>
      <c r="I27" s="57"/>
      <c r="J27" s="34" t="s">
        <v>111</v>
      </c>
      <c r="K27" s="60"/>
    </row>
    <row r="28" spans="1:17" x14ac:dyDescent="0.25">
      <c r="A28" s="93" t="str">
        <f>IF(H6="Grupo B","N/A",IF(OR(C28="",E28="",G28="",I28="",K28=""),"NÃO","SIM"))</f>
        <v>NÃO</v>
      </c>
      <c r="B28" s="41" t="s">
        <v>104</v>
      </c>
      <c r="C28" s="57"/>
      <c r="D28" s="41" t="s">
        <v>106</v>
      </c>
      <c r="E28" s="57"/>
      <c r="F28" s="41" t="s">
        <v>108</v>
      </c>
      <c r="G28" s="57"/>
      <c r="H28" s="41" t="s">
        <v>110</v>
      </c>
      <c r="I28" s="57"/>
      <c r="J28" s="41" t="s">
        <v>112</v>
      </c>
      <c r="K28" s="60"/>
    </row>
    <row r="29" spans="1:17" x14ac:dyDescent="0.25">
      <c r="A29" s="93" t="s">
        <v>124</v>
      </c>
      <c r="B29" s="19" t="s">
        <v>27</v>
      </c>
      <c r="C29" s="19"/>
      <c r="D29" s="19"/>
      <c r="E29" s="19"/>
      <c r="F29" s="19"/>
      <c r="G29" s="19"/>
      <c r="H29" s="19"/>
      <c r="I29" s="19"/>
      <c r="J29" s="19"/>
      <c r="K29" s="20"/>
    </row>
    <row r="30" spans="1:17" x14ac:dyDescent="0.25">
      <c r="A30" s="93" t="str">
        <f>IF(OR(C30=TRUE,E30=TRUE,G30=TRUE,I30=TRUE,K30=TRUE),"SIM","NÃO")</f>
        <v>NÃO</v>
      </c>
      <c r="B30" s="34" t="s">
        <v>28</v>
      </c>
      <c r="C30" s="56" t="b">
        <v>0</v>
      </c>
      <c r="D30" s="32" t="s">
        <v>29</v>
      </c>
      <c r="E30" s="56" t="b">
        <v>0</v>
      </c>
      <c r="F30" s="32" t="s">
        <v>30</v>
      </c>
      <c r="G30" s="56" t="b">
        <v>0</v>
      </c>
      <c r="H30" s="32" t="s">
        <v>31</v>
      </c>
      <c r="I30" s="56" t="b">
        <v>0</v>
      </c>
      <c r="J30" s="32" t="s">
        <v>66</v>
      </c>
      <c r="K30" s="82" t="b">
        <v>0</v>
      </c>
    </row>
    <row r="31" spans="1:17" x14ac:dyDescent="0.25">
      <c r="A31" s="93" t="str">
        <f>IF(H6="Grupo B","N/A",IF(C31="","NÃO","SIM"))</f>
        <v>NÃO</v>
      </c>
      <c r="B31" s="45" t="s">
        <v>32</v>
      </c>
      <c r="C31" s="57"/>
      <c r="D31" s="19"/>
      <c r="E31" s="19"/>
      <c r="F31" s="19"/>
      <c r="G31" s="19"/>
      <c r="H31" s="19"/>
      <c r="I31" s="19"/>
      <c r="J31" s="19"/>
      <c r="K31" s="83"/>
    </row>
    <row r="32" spans="1:17" x14ac:dyDescent="0.25">
      <c r="A32" s="94"/>
      <c r="B32" s="6"/>
      <c r="C32" s="6"/>
      <c r="D32" s="6"/>
      <c r="E32" s="6"/>
      <c r="F32" s="10" t="s">
        <v>33</v>
      </c>
      <c r="G32" s="6"/>
      <c r="H32" s="6"/>
      <c r="I32" s="6"/>
      <c r="J32" s="6"/>
      <c r="K32" s="69"/>
    </row>
    <row r="33" spans="1:11" ht="14.25" customHeight="1" x14ac:dyDescent="0.25">
      <c r="A33" s="93" t="str">
        <f>IF(K33=FALSE,"NÃO","SIM")</f>
        <v>NÃO</v>
      </c>
      <c r="B33" s="46" t="s">
        <v>34</v>
      </c>
      <c r="C33" s="19" t="s">
        <v>35</v>
      </c>
      <c r="D33" s="19"/>
      <c r="E33" s="19"/>
      <c r="F33" s="19"/>
      <c r="G33" s="19"/>
      <c r="H33" s="19"/>
      <c r="I33" s="19"/>
      <c r="J33" s="19"/>
      <c r="K33" s="84" t="b">
        <v>0</v>
      </c>
    </row>
    <row r="34" spans="1:11" x14ac:dyDescent="0.25">
      <c r="A34" s="93" t="str">
        <f t="shared" ref="A34:A39" si="1">IF(K34=FALSE,"NÃO","SIM")</f>
        <v>NÃO</v>
      </c>
      <c r="B34" s="34" t="s">
        <v>36</v>
      </c>
      <c r="C34" s="19" t="s">
        <v>37</v>
      </c>
      <c r="D34" s="19"/>
      <c r="E34" s="19"/>
      <c r="F34" s="19"/>
      <c r="G34" s="19"/>
      <c r="H34" s="19"/>
      <c r="I34" s="19"/>
      <c r="J34" s="19"/>
      <c r="K34" s="84" t="b">
        <v>0</v>
      </c>
    </row>
    <row r="35" spans="1:11" x14ac:dyDescent="0.25">
      <c r="A35" s="93" t="str">
        <f>IF(E3&lt;&gt;"MINI","N/A",IF(K35=FALSE,"NÃO","SIM"))</f>
        <v>N/A</v>
      </c>
      <c r="B35" s="34" t="s">
        <v>38</v>
      </c>
      <c r="C35" s="19" t="s">
        <v>39</v>
      </c>
      <c r="D35" s="19"/>
      <c r="E35" s="19"/>
      <c r="F35" s="19"/>
      <c r="G35" s="19"/>
      <c r="H35" s="19"/>
      <c r="I35" s="19"/>
      <c r="J35" s="19"/>
      <c r="K35" s="84" t="b">
        <v>0</v>
      </c>
    </row>
    <row r="36" spans="1:11" x14ac:dyDescent="0.25">
      <c r="A36" s="93" t="str">
        <f t="shared" si="1"/>
        <v>NÃO</v>
      </c>
      <c r="B36" s="34" t="s">
        <v>40</v>
      </c>
      <c r="C36" s="19" t="s">
        <v>41</v>
      </c>
      <c r="D36" s="19"/>
      <c r="E36" s="19"/>
      <c r="F36" s="19"/>
      <c r="G36" s="19"/>
      <c r="H36" s="19"/>
      <c r="I36" s="19"/>
      <c r="J36" s="19"/>
      <c r="K36" s="84" t="b">
        <v>0</v>
      </c>
    </row>
    <row r="37" spans="1:11" x14ac:dyDescent="0.25">
      <c r="A37" s="150" t="str">
        <f t="shared" si="1"/>
        <v>NÃO</v>
      </c>
      <c r="B37" s="34" t="s">
        <v>42</v>
      </c>
      <c r="C37" s="19" t="s">
        <v>43</v>
      </c>
      <c r="D37" s="19"/>
      <c r="E37" s="19"/>
      <c r="F37" s="19"/>
      <c r="G37" s="19"/>
      <c r="H37" s="19"/>
      <c r="I37" s="19"/>
      <c r="J37" s="19"/>
      <c r="K37" s="84" t="b">
        <v>0</v>
      </c>
    </row>
    <row r="38" spans="1:11" x14ac:dyDescent="0.25">
      <c r="A38" s="150"/>
      <c r="B38" s="34"/>
      <c r="C38" s="19" t="s">
        <v>44</v>
      </c>
      <c r="D38" s="19"/>
      <c r="E38" s="19"/>
      <c r="F38" s="19"/>
      <c r="G38" s="19"/>
      <c r="H38" s="19"/>
      <c r="I38" s="19"/>
      <c r="J38" s="19"/>
      <c r="K38" s="85"/>
    </row>
    <row r="39" spans="1:11" x14ac:dyDescent="0.25">
      <c r="A39" s="150" t="str">
        <f t="shared" si="1"/>
        <v>NÃO</v>
      </c>
      <c r="B39" s="34" t="s">
        <v>45</v>
      </c>
      <c r="C39" s="19" t="s">
        <v>46</v>
      </c>
      <c r="D39" s="19"/>
      <c r="E39" s="19"/>
      <c r="F39" s="19"/>
      <c r="G39" s="19"/>
      <c r="H39" s="19"/>
      <c r="I39" s="19"/>
      <c r="J39" s="19"/>
      <c r="K39" s="84" t="b">
        <v>0</v>
      </c>
    </row>
    <row r="40" spans="1:11" x14ac:dyDescent="0.25">
      <c r="A40" s="150"/>
      <c r="B40" s="34"/>
      <c r="C40" s="19" t="s">
        <v>47</v>
      </c>
      <c r="D40" s="19"/>
      <c r="E40" s="19"/>
      <c r="F40" s="19"/>
      <c r="G40" s="19"/>
      <c r="H40" s="19"/>
      <c r="I40" s="19"/>
      <c r="J40" s="19"/>
      <c r="K40" s="85"/>
    </row>
    <row r="41" spans="1:11" x14ac:dyDescent="0.25">
      <c r="A41" s="150" t="str">
        <f>IF(AND(E25=FALSE,G25=FALSE,I25=FALSE),"N/A",IF(K41=FALSE,"NÃO","SIM"))</f>
        <v>N/A</v>
      </c>
      <c r="B41" s="34" t="s">
        <v>48</v>
      </c>
      <c r="C41" s="19" t="s">
        <v>49</v>
      </c>
      <c r="D41" s="19"/>
      <c r="E41" s="19"/>
      <c r="F41" s="19"/>
      <c r="G41" s="19"/>
      <c r="H41" s="19"/>
      <c r="I41" s="19"/>
      <c r="J41" s="19"/>
      <c r="K41" s="84" t="b">
        <v>0</v>
      </c>
    </row>
    <row r="42" spans="1:11" x14ac:dyDescent="0.25">
      <c r="A42" s="150"/>
      <c r="B42" s="34"/>
      <c r="C42" s="19" t="s">
        <v>50</v>
      </c>
      <c r="D42" s="19"/>
      <c r="E42" s="19"/>
      <c r="F42" s="19"/>
      <c r="G42" s="19"/>
      <c r="H42" s="19"/>
      <c r="I42" s="19"/>
      <c r="J42" s="19"/>
      <c r="K42" s="85"/>
    </row>
    <row r="43" spans="1:11" x14ac:dyDescent="0.25">
      <c r="A43" s="150"/>
      <c r="B43" s="34"/>
      <c r="C43" s="19" t="s">
        <v>51</v>
      </c>
      <c r="D43" s="19"/>
      <c r="E43" s="19"/>
      <c r="F43" s="19"/>
      <c r="G43" s="19"/>
      <c r="H43" s="19"/>
      <c r="I43" s="19"/>
      <c r="J43" s="19"/>
      <c r="K43" s="85"/>
    </row>
    <row r="44" spans="1:11" x14ac:dyDescent="0.25">
      <c r="A44" s="150" t="str">
        <f>IF(AND(G25=FALSE,I25=FALSE),"N/A",IF(K44=FALSE,"NÃO","SIM"))</f>
        <v>N/A</v>
      </c>
      <c r="B44" s="34" t="s">
        <v>52</v>
      </c>
      <c r="C44" s="19" t="s">
        <v>53</v>
      </c>
      <c r="D44" s="19"/>
      <c r="E44" s="19"/>
      <c r="F44" s="19"/>
      <c r="G44" s="19"/>
      <c r="H44" s="19"/>
      <c r="I44" s="19"/>
      <c r="J44" s="19"/>
      <c r="K44" s="84"/>
    </row>
    <row r="45" spans="1:11" x14ac:dyDescent="0.25">
      <c r="A45" s="150"/>
      <c r="B45" s="34"/>
      <c r="C45" s="19" t="s">
        <v>54</v>
      </c>
      <c r="D45" s="19"/>
      <c r="E45" s="19"/>
      <c r="F45" s="19"/>
      <c r="G45" s="19"/>
      <c r="H45" s="19"/>
      <c r="I45" s="19"/>
      <c r="J45" s="19"/>
      <c r="K45" s="85"/>
    </row>
    <row r="46" spans="1:11" x14ac:dyDescent="0.25">
      <c r="A46" s="93" t="str">
        <f>IF(K30=FALSE,"N/A",IF(K46=FALSE,"NÃO","SIM"))</f>
        <v>N/A</v>
      </c>
      <c r="B46" s="45" t="s">
        <v>55</v>
      </c>
      <c r="C46" s="19" t="s">
        <v>56</v>
      </c>
      <c r="D46" s="19"/>
      <c r="E46" s="19"/>
      <c r="F46" s="19"/>
      <c r="G46" s="19"/>
      <c r="H46" s="19"/>
      <c r="I46" s="19"/>
      <c r="J46" s="19"/>
      <c r="K46" s="84"/>
    </row>
    <row r="47" spans="1:11" ht="15.75" thickBot="1" x14ac:dyDescent="0.3">
      <c r="A47" s="96"/>
      <c r="B47" s="17"/>
      <c r="C47" s="17" t="s">
        <v>68</v>
      </c>
      <c r="D47" s="12"/>
      <c r="E47" s="12"/>
      <c r="F47" s="12"/>
      <c r="G47" s="12"/>
      <c r="H47" s="12" t="s">
        <v>100</v>
      </c>
      <c r="I47" s="12"/>
      <c r="J47" s="12"/>
      <c r="K47" s="86"/>
    </row>
    <row r="48" spans="1:11" x14ac:dyDescent="0.25">
      <c r="A48" s="148" t="str">
        <f>IF(AND($H$6="Grupo A",COUNTA(C49:K49)=9),"SIM",IF(AND($H$6="Grupo B",COUNTA(C49:H49)=6),"SIM","NÃO"))</f>
        <v>NÃO</v>
      </c>
      <c r="B48" s="155" t="s">
        <v>75</v>
      </c>
      <c r="C48" s="25" t="s">
        <v>120</v>
      </c>
      <c r="D48" s="25" t="s">
        <v>73</v>
      </c>
      <c r="E48" s="25" t="s">
        <v>121</v>
      </c>
      <c r="F48" s="25" t="s">
        <v>77</v>
      </c>
      <c r="G48" s="25" t="s">
        <v>78</v>
      </c>
      <c r="H48" s="25" t="s">
        <v>95</v>
      </c>
      <c r="I48" s="129" t="s">
        <v>135</v>
      </c>
      <c r="J48" s="130" t="s">
        <v>90</v>
      </c>
      <c r="K48" s="131" t="s">
        <v>91</v>
      </c>
    </row>
    <row r="49" spans="1:13" x14ac:dyDescent="0.25">
      <c r="A49" s="158"/>
      <c r="B49" s="156"/>
      <c r="C49" s="106"/>
      <c r="D49" s="106"/>
      <c r="E49" s="100" t="str">
        <f>IF(C49*D49=0,"",C49*D49/1000)</f>
        <v/>
      </c>
      <c r="F49" s="101"/>
      <c r="G49" s="101"/>
      <c r="H49" s="101"/>
      <c r="I49" s="132" t="str">
        <f>IF(AND(D51&lt;&gt;"",D50&lt;&gt;"",D49&lt;&gt;""),CONCATENATE(D49,K4,D50,K4,D51),IF(AND(D50&lt;&gt;"",D49&lt;&gt;""),CONCATENATE(D49,K4,D50),IF(D49&lt;&gt;"",D49,"")))</f>
        <v/>
      </c>
      <c r="J49" s="59"/>
      <c r="K49" s="60"/>
    </row>
    <row r="50" spans="1:13" x14ac:dyDescent="0.25">
      <c r="A50" s="158"/>
      <c r="B50" s="156"/>
      <c r="C50" s="107"/>
      <c r="D50" s="107"/>
      <c r="E50" s="100" t="str">
        <f t="shared" ref="E50:E51" si="2">IF(C50*D50=0,"",C50*D50/1000)</f>
        <v/>
      </c>
      <c r="F50" s="102"/>
      <c r="G50" s="102"/>
      <c r="H50" s="133"/>
      <c r="I50" s="132" t="s">
        <v>137</v>
      </c>
      <c r="J50" s="134"/>
      <c r="K50" s="132"/>
    </row>
    <row r="51" spans="1:13" x14ac:dyDescent="0.25">
      <c r="A51" s="154"/>
      <c r="B51" s="157"/>
      <c r="C51" s="107"/>
      <c r="D51" s="107"/>
      <c r="E51" s="100" t="str">
        <f t="shared" si="2"/>
        <v/>
      </c>
      <c r="F51" s="102"/>
      <c r="G51" s="102"/>
      <c r="H51" s="135"/>
      <c r="I51" s="132" t="str">
        <f>IF(AND(C51&lt;&gt;"",C50&lt;&gt;"",C49&lt;&gt;""),CONCATENATE(C49,K7,C50,K7,C51),IF(AND(C50&lt;&gt;"",C49&lt;&gt;""),CONCATENATE(C49,K7,C50),IF(C49&lt;&gt;"",C49,"")))</f>
        <v/>
      </c>
      <c r="J51" s="140" t="s">
        <v>92</v>
      </c>
      <c r="K51" s="136" t="s">
        <v>94</v>
      </c>
    </row>
    <row r="52" spans="1:13" x14ac:dyDescent="0.25">
      <c r="A52" s="148" t="str">
        <f>IF(AND($H$6="Grupo A",COUNTA(C53:I53)=7,COUNTA(J52:K52)=2,J55&lt;&gt;""),"SIM",IF(AND($H$6="Grupo B",COUNTA(C53:H53)=6),"SIM","NÃO"))</f>
        <v>NÃO</v>
      </c>
      <c r="B52" s="155" t="s">
        <v>74</v>
      </c>
      <c r="C52" s="25" t="s">
        <v>88</v>
      </c>
      <c r="D52" s="25" t="s">
        <v>72</v>
      </c>
      <c r="E52" s="25" t="s">
        <v>122</v>
      </c>
      <c r="F52" s="25" t="s">
        <v>77</v>
      </c>
      <c r="G52" s="25" t="s">
        <v>78</v>
      </c>
      <c r="H52" s="25" t="s">
        <v>95</v>
      </c>
      <c r="I52" s="129" t="s">
        <v>136</v>
      </c>
      <c r="J52" s="137"/>
      <c r="K52" s="138"/>
    </row>
    <row r="53" spans="1:13" x14ac:dyDescent="0.25">
      <c r="A53" s="158"/>
      <c r="B53" s="156"/>
      <c r="C53" s="106"/>
      <c r="D53" s="106"/>
      <c r="E53" s="100" t="str">
        <f>IF(C53*D53=0,"",C53*D53)</f>
        <v/>
      </c>
      <c r="F53" s="101"/>
      <c r="G53" s="101"/>
      <c r="H53" s="101"/>
      <c r="I53" s="132" t="str">
        <f>IF(AND(D55&lt;&gt;"",D54&lt;&gt;"",D53&lt;&gt;""),CONCATENATE(D53,K4,D54,K4,D55),IF(AND(D54&lt;&gt;"",D53&lt;&gt;""),CONCATENATE(D53,K4,D54),IF(D53&lt;&gt;"",D53,"")))</f>
        <v/>
      </c>
      <c r="J53" s="134" t="s">
        <v>140</v>
      </c>
      <c r="K53" s="143" t="str">
        <f>IF(G23="","",D49/(D49+D50+D51)*G23)</f>
        <v/>
      </c>
    </row>
    <row r="54" spans="1:13" x14ac:dyDescent="0.25">
      <c r="A54" s="158"/>
      <c r="B54" s="156"/>
      <c r="C54" s="107"/>
      <c r="D54" s="107"/>
      <c r="E54" s="100" t="str">
        <f>IF(C54*D54=0,"",C54*D54)</f>
        <v/>
      </c>
      <c r="F54" s="102"/>
      <c r="G54" s="102"/>
      <c r="H54" s="133"/>
      <c r="I54" s="132" t="s">
        <v>138</v>
      </c>
      <c r="J54" s="141" t="s">
        <v>139</v>
      </c>
      <c r="K54" s="144" t="str">
        <f>IF(G23="","",D50/(D49+D50+D51)*G23)</f>
        <v/>
      </c>
    </row>
    <row r="55" spans="1:13" ht="15.75" thickBot="1" x14ac:dyDescent="0.3">
      <c r="A55" s="158"/>
      <c r="B55" s="156"/>
      <c r="C55" s="108"/>
      <c r="D55" s="108"/>
      <c r="E55" s="100" t="str">
        <f>IF(C55*D55=0,"",C55*D55)</f>
        <v/>
      </c>
      <c r="F55" s="103"/>
      <c r="G55" s="103"/>
      <c r="H55" s="135"/>
      <c r="I55" s="132" t="str">
        <f>IF(AND(C55&lt;&gt;"",C54&lt;&gt;"",C53&lt;&gt;""),CONCATENATE(C53,K7,C54,K7,C55),IF(AND(C54&lt;&gt;"",C53&lt;&gt;""),CONCATENATE(C53,K7,C54),IF(C53&lt;&gt;"",C53,"")))</f>
        <v/>
      </c>
      <c r="J55" s="139"/>
      <c r="K55" s="145" t="str">
        <f>IF(G23="","",D51/(D49+D50+D51)*G23)</f>
        <v/>
      </c>
    </row>
    <row r="56" spans="1:13" x14ac:dyDescent="0.25">
      <c r="A56" s="104"/>
      <c r="B56" s="6"/>
      <c r="C56" s="6"/>
      <c r="D56" s="6"/>
      <c r="E56" s="6"/>
      <c r="F56" s="6" t="s">
        <v>101</v>
      </c>
      <c r="G56" s="6"/>
      <c r="H56" s="6"/>
      <c r="I56" s="8"/>
      <c r="J56" s="8"/>
      <c r="K56" s="105"/>
    </row>
    <row r="57" spans="1:13" x14ac:dyDescent="0.25">
      <c r="A57" s="93" t="str">
        <f>IF(OR(D57="",I57=FALSE),"NÃO","SIM")</f>
        <v>NÃO</v>
      </c>
      <c r="B57" s="40" t="s">
        <v>57</v>
      </c>
      <c r="C57" s="2"/>
      <c r="D57" s="54"/>
      <c r="E57" s="40"/>
      <c r="F57" s="40"/>
      <c r="G57" s="48"/>
      <c r="H57" s="4" t="s">
        <v>97</v>
      </c>
      <c r="I57" s="49" t="b">
        <v>0</v>
      </c>
      <c r="J57" s="40"/>
      <c r="K57" s="146" t="str">
        <f>IF(AND(E49="",E53=""),"",(MIN(E49,E53)))</f>
        <v/>
      </c>
    </row>
    <row r="58" spans="1:13" x14ac:dyDescent="0.25">
      <c r="A58" s="93" t="str">
        <f t="shared" ref="A58:A59" si="3">IF(C58="","NÃO","SIM")</f>
        <v>NÃO</v>
      </c>
      <c r="B58" s="19" t="s">
        <v>6</v>
      </c>
      <c r="C58" s="55"/>
      <c r="D58" s="19"/>
      <c r="E58" s="19"/>
      <c r="F58" s="19"/>
      <c r="G58" s="19"/>
      <c r="H58" s="19"/>
      <c r="I58" s="19"/>
      <c r="J58" s="19"/>
      <c r="K58" s="84" t="str">
        <f>IF(AND(E50="",E54=""),"",(MIN(E50,E54)))</f>
        <v/>
      </c>
    </row>
    <row r="59" spans="1:13" x14ac:dyDescent="0.25">
      <c r="A59" s="93" t="str">
        <f t="shared" si="3"/>
        <v>NÃO</v>
      </c>
      <c r="B59" s="19" t="s">
        <v>5</v>
      </c>
      <c r="C59" s="55"/>
      <c r="D59" s="19"/>
      <c r="E59" s="19"/>
      <c r="F59" s="19"/>
      <c r="G59" s="19"/>
      <c r="H59" s="19"/>
      <c r="I59" s="42" t="b">
        <v>0</v>
      </c>
      <c r="J59" s="19"/>
      <c r="K59" s="84" t="str">
        <f>IF(AND(E51="",E55=""),"",(MIN(E51,E55)))</f>
        <v/>
      </c>
    </row>
    <row r="60" spans="1:13" x14ac:dyDescent="0.25">
      <c r="A60" s="148" t="str">
        <f>IF(I60=FALSE,"NÃO","SIM")</f>
        <v>NÃO</v>
      </c>
      <c r="B60" s="65"/>
      <c r="C60" s="66" t="s">
        <v>58</v>
      </c>
      <c r="D60" s="19"/>
      <c r="E60" s="19"/>
      <c r="F60" s="9" t="s">
        <v>59</v>
      </c>
      <c r="G60" s="19"/>
      <c r="H60" s="1" t="s">
        <v>131</v>
      </c>
      <c r="I60" s="42"/>
      <c r="J60" s="19"/>
      <c r="K60" s="20"/>
    </row>
    <row r="61" spans="1:13" ht="15.75" thickBot="1" x14ac:dyDescent="0.3">
      <c r="A61" s="149"/>
      <c r="B61" s="22"/>
      <c r="C61" s="97" t="s">
        <v>60</v>
      </c>
      <c r="D61" s="22"/>
      <c r="E61" s="22"/>
      <c r="F61" s="98" t="s">
        <v>61</v>
      </c>
      <c r="G61" s="22"/>
      <c r="H61" s="22"/>
      <c r="I61" s="99" t="s">
        <v>62</v>
      </c>
      <c r="J61" s="87"/>
      <c r="K61" s="23"/>
    </row>
    <row r="62" spans="1:13" hidden="1" x14ac:dyDescent="0.25">
      <c r="M62" s="3"/>
    </row>
    <row r="63" spans="1:13" hidden="1" x14ac:dyDescent="0.25"/>
    <row r="64" spans="1:13" hidden="1" x14ac:dyDescent="0.25"/>
    <row r="65" spans="5:5" hidden="1" x14ac:dyDescent="0.25"/>
    <row r="66" spans="5:5" hidden="1" x14ac:dyDescent="0.25"/>
    <row r="67" spans="5:5" hidden="1" x14ac:dyDescent="0.25"/>
    <row r="68" spans="5:5" hidden="1" x14ac:dyDescent="0.25"/>
    <row r="69" spans="5:5" hidden="1" x14ac:dyDescent="0.25"/>
    <row r="70" spans="5:5" hidden="1" x14ac:dyDescent="0.25"/>
    <row r="71" spans="5:5" hidden="1" x14ac:dyDescent="0.25"/>
    <row r="72" spans="5:5" hidden="1" x14ac:dyDescent="0.25">
      <c r="E72" s="47"/>
    </row>
  </sheetData>
  <sheetProtection algorithmName="SHA-512" hashValue="DYjxpDNT5kBYTiUKgaSQWJ1jdM4JOYHUSVjxKxt7W27GOyECYedMhpBgjHafPbyvdnPqv4pyK/8xn+5pTz1/Cg==" saltValue="Q8DFra7Jeoy3f3vzZf8fWw==" spinCount="100000" sheet="1" objects="1" scenarios="1" selectLockedCells="1"/>
  <mergeCells count="11">
    <mergeCell ref="A60:A61"/>
    <mergeCell ref="A37:A38"/>
    <mergeCell ref="A1:K1"/>
    <mergeCell ref="A39:A40"/>
    <mergeCell ref="A41:A43"/>
    <mergeCell ref="A44:A45"/>
    <mergeCell ref="A15:A16"/>
    <mergeCell ref="B48:B51"/>
    <mergeCell ref="A48:A51"/>
    <mergeCell ref="A52:A55"/>
    <mergeCell ref="B52:B55"/>
  </mergeCells>
  <conditionalFormatting sqref="A1:A15 A17:A47 A56:A1048576">
    <cfRule type="containsText" dxfId="5" priority="4" operator="containsText" text="N/A">
      <formula>NOT(ISERROR(SEARCH("N/A",A1)))</formula>
    </cfRule>
    <cfRule type="containsText" dxfId="4" priority="5" operator="containsText" text="SIM">
      <formula>NOT(ISERROR(SEARCH("SIM",A1)))</formula>
    </cfRule>
    <cfRule type="containsText" dxfId="3" priority="6" operator="containsText" text="NÃO">
      <formula>NOT(ISERROR(SEARCH("NÃO",A1)))</formula>
    </cfRule>
  </conditionalFormatting>
  <conditionalFormatting sqref="A48:A55">
    <cfRule type="containsText" dxfId="2" priority="1" operator="containsText" text="N/A">
      <formula>NOT(ISERROR(SEARCH("N/A",A48)))</formula>
    </cfRule>
    <cfRule type="containsText" dxfId="1" priority="2" operator="containsText" text="SIM">
      <formula>NOT(ISERROR(SEARCH("SIM",A48)))</formula>
    </cfRule>
    <cfRule type="containsText" dxfId="0" priority="3" operator="containsText" text="NÃO">
      <formula>NOT(ISERROR(SEARCH("NÃO",A48)))</formula>
    </cfRule>
  </conditionalFormatting>
  <hyperlinks>
    <hyperlink ref="C40" r:id="rId1"/>
  </hyperlinks>
  <pageMargins left="0.511811024" right="0.511811024" top="0.78740157499999996" bottom="0.78740157499999996" header="0.31496062000000002" footer="0.31496062000000002"/>
  <pageSetup paperSize="9" scale="58" orientation="portrait" r:id="rId2"/>
  <ignoredErrors>
    <ignoredError sqref="K6" numberStoredAsText="1"/>
    <ignoredError sqref="A7:A8 A35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3</xdr:col>
                    <xdr:colOff>514350</xdr:colOff>
                    <xdr:row>14</xdr:row>
                    <xdr:rowOff>28575</xdr:rowOff>
                  </from>
                  <to>
                    <xdr:col>3</xdr:col>
                    <xdr:colOff>714375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14</xdr:row>
                    <xdr:rowOff>28575</xdr:rowOff>
                  </from>
                  <to>
                    <xdr:col>5</xdr:col>
                    <xdr:colOff>714375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14</xdr:row>
                    <xdr:rowOff>28575</xdr:rowOff>
                  </from>
                  <to>
                    <xdr:col>7</xdr:col>
                    <xdr:colOff>714375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17</xdr:row>
                    <xdr:rowOff>28575</xdr:rowOff>
                  </from>
                  <to>
                    <xdr:col>5</xdr:col>
                    <xdr:colOff>714375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17</xdr:row>
                    <xdr:rowOff>28575</xdr:rowOff>
                  </from>
                  <to>
                    <xdr:col>7</xdr:col>
                    <xdr:colOff>714375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17</xdr:row>
                    <xdr:rowOff>28575</xdr:rowOff>
                  </from>
                  <to>
                    <xdr:col>9</xdr:col>
                    <xdr:colOff>714375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20</xdr:row>
                    <xdr:rowOff>28575</xdr:rowOff>
                  </from>
                  <to>
                    <xdr:col>4</xdr:col>
                    <xdr:colOff>714375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20</xdr:row>
                    <xdr:rowOff>28575</xdr:rowOff>
                  </from>
                  <to>
                    <xdr:col>6</xdr:col>
                    <xdr:colOff>714375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29</xdr:row>
                    <xdr:rowOff>28575</xdr:rowOff>
                  </from>
                  <to>
                    <xdr:col>4</xdr:col>
                    <xdr:colOff>714375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29</xdr:row>
                    <xdr:rowOff>28575</xdr:rowOff>
                  </from>
                  <to>
                    <xdr:col>6</xdr:col>
                    <xdr:colOff>714375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29</xdr:row>
                    <xdr:rowOff>28575</xdr:rowOff>
                  </from>
                  <to>
                    <xdr:col>8</xdr:col>
                    <xdr:colOff>714375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29</xdr:row>
                    <xdr:rowOff>28575</xdr:rowOff>
                  </from>
                  <to>
                    <xdr:col>10</xdr:col>
                    <xdr:colOff>714375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locked="0" defaultSize="0" autoFill="0" autoLine="0" autoPict="0">
                <anchor moveWithCells="1">
                  <from>
                    <xdr:col>2</xdr:col>
                    <xdr:colOff>514350</xdr:colOff>
                    <xdr:row>29</xdr:row>
                    <xdr:rowOff>28575</xdr:rowOff>
                  </from>
                  <to>
                    <xdr:col>2</xdr:col>
                    <xdr:colOff>714375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10</xdr:col>
                    <xdr:colOff>514350</xdr:colOff>
                    <xdr:row>32</xdr:row>
                    <xdr:rowOff>28575</xdr:rowOff>
                  </from>
                  <to>
                    <xdr:col>10</xdr:col>
                    <xdr:colOff>714375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10</xdr:col>
                    <xdr:colOff>514350</xdr:colOff>
                    <xdr:row>33</xdr:row>
                    <xdr:rowOff>28575</xdr:rowOff>
                  </from>
                  <to>
                    <xdr:col>10</xdr:col>
                    <xdr:colOff>714375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10</xdr:col>
                    <xdr:colOff>514350</xdr:colOff>
                    <xdr:row>34</xdr:row>
                    <xdr:rowOff>28575</xdr:rowOff>
                  </from>
                  <to>
                    <xdr:col>10</xdr:col>
                    <xdr:colOff>714375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10</xdr:col>
                    <xdr:colOff>514350</xdr:colOff>
                    <xdr:row>35</xdr:row>
                    <xdr:rowOff>28575</xdr:rowOff>
                  </from>
                  <to>
                    <xdr:col>10</xdr:col>
                    <xdr:colOff>714375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10</xdr:col>
                    <xdr:colOff>514350</xdr:colOff>
                    <xdr:row>36</xdr:row>
                    <xdr:rowOff>28575</xdr:rowOff>
                  </from>
                  <to>
                    <xdr:col>10</xdr:col>
                    <xdr:colOff>714375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10</xdr:col>
                    <xdr:colOff>514350</xdr:colOff>
                    <xdr:row>38</xdr:row>
                    <xdr:rowOff>28575</xdr:rowOff>
                  </from>
                  <to>
                    <xdr:col>10</xdr:col>
                    <xdr:colOff>714375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10</xdr:col>
                    <xdr:colOff>514350</xdr:colOff>
                    <xdr:row>40</xdr:row>
                    <xdr:rowOff>28575</xdr:rowOff>
                  </from>
                  <to>
                    <xdr:col>10</xdr:col>
                    <xdr:colOff>714375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10</xdr:col>
                    <xdr:colOff>514350</xdr:colOff>
                    <xdr:row>43</xdr:row>
                    <xdr:rowOff>28575</xdr:rowOff>
                  </from>
                  <to>
                    <xdr:col>10</xdr:col>
                    <xdr:colOff>714375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10</xdr:col>
                    <xdr:colOff>514350</xdr:colOff>
                    <xdr:row>45</xdr:row>
                    <xdr:rowOff>28575</xdr:rowOff>
                  </from>
                  <to>
                    <xdr:col>10</xdr:col>
                    <xdr:colOff>714375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8</xdr:col>
                    <xdr:colOff>514350</xdr:colOff>
                    <xdr:row>59</xdr:row>
                    <xdr:rowOff>28575</xdr:rowOff>
                  </from>
                  <to>
                    <xdr:col>8</xdr:col>
                    <xdr:colOff>714375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24</xdr:row>
                    <xdr:rowOff>28575</xdr:rowOff>
                  </from>
                  <to>
                    <xdr:col>4</xdr:col>
                    <xdr:colOff>714375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locked="0" defaultSize="0" autoFill="0" autoLine="0" autoPict="0">
                <anchor moveWithCells="1">
                  <from>
                    <xdr:col>2</xdr:col>
                    <xdr:colOff>514350</xdr:colOff>
                    <xdr:row>24</xdr:row>
                    <xdr:rowOff>28575</xdr:rowOff>
                  </from>
                  <to>
                    <xdr:col>2</xdr:col>
                    <xdr:colOff>714375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24</xdr:row>
                    <xdr:rowOff>28575</xdr:rowOff>
                  </from>
                  <to>
                    <xdr:col>6</xdr:col>
                    <xdr:colOff>714375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24</xdr:row>
                    <xdr:rowOff>19050</xdr:rowOff>
                  </from>
                  <to>
                    <xdr:col>8</xdr:col>
                    <xdr:colOff>714375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8</xdr:col>
                    <xdr:colOff>514350</xdr:colOff>
                    <xdr:row>56</xdr:row>
                    <xdr:rowOff>28575</xdr:rowOff>
                  </from>
                  <to>
                    <xdr:col>8</xdr:col>
                    <xdr:colOff>714375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15</xdr:row>
                    <xdr:rowOff>28575</xdr:rowOff>
                  </from>
                  <to>
                    <xdr:col>5</xdr:col>
                    <xdr:colOff>714375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Check Box 38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15</xdr:row>
                    <xdr:rowOff>28575</xdr:rowOff>
                  </from>
                  <to>
                    <xdr:col>7</xdr:col>
                    <xdr:colOff>714375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3</xdr:col>
                    <xdr:colOff>514350</xdr:colOff>
                    <xdr:row>2</xdr:row>
                    <xdr:rowOff>28575</xdr:rowOff>
                  </from>
                  <to>
                    <xdr:col>3</xdr:col>
                    <xdr:colOff>714375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 GD</vt:lpstr>
    </vt:vector>
  </TitlesOfParts>
  <Company>Enel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Olney Neto Jacob de Castro</dc:creator>
  <cp:lastModifiedBy>ENDESA</cp:lastModifiedBy>
  <dcterms:created xsi:type="dcterms:W3CDTF">2017-01-02T18:33:06Z</dcterms:created>
  <dcterms:modified xsi:type="dcterms:W3CDTF">2017-06-12T19:03:26Z</dcterms:modified>
</cp:coreProperties>
</file>