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 defaultThemeVersion="124226"/>
  <bookViews>
    <workbookView xWindow="240" yWindow="375" windowWidth="14955" windowHeight="8445" tabRatio="900" firstSheet="1" activeTab="5"/>
  </bookViews>
  <sheets>
    <sheet name="Resumen_36kV" sheetId="12" state="hidden" r:id="rId1"/>
    <sheet name="Clase_36kV" sheetId="8" r:id="rId2"/>
    <sheet name="resumen_24kV" sheetId="6" state="hidden" r:id="rId3"/>
    <sheet name="Clase_24kV" sheetId="7" r:id="rId4"/>
    <sheet name="Resumen_17.5kV" sheetId="13" state="hidden" r:id="rId5"/>
    <sheet name="Clase_17,5kV" sheetId="10" r:id="rId6"/>
    <sheet name="Resumen_12kV" sheetId="14" state="hidden" r:id="rId7"/>
    <sheet name="Clase_12kV" sheetId="9" r:id="rId8"/>
  </sheets>
  <definedNames>
    <definedName name="_xlnm.Print_Area" localSheetId="7">Clase_12kV!$A$1:$E$91</definedName>
    <definedName name="_xlnm.Print_Area" localSheetId="5">'Clase_17,5kV'!$A$1:$E$104</definedName>
    <definedName name="_xlnm.Print_Area" localSheetId="3">Clase_24kV!$A$1:$E$92</definedName>
    <definedName name="_xlnm.Print_Area" localSheetId="1">Clase_36kV!$A$1:$E$91</definedName>
  </definedNames>
  <calcPr calcId="125725"/>
</workbook>
</file>

<file path=xl/calcChain.xml><?xml version="1.0" encoding="utf-8"?>
<calcChain xmlns="http://schemas.openxmlformats.org/spreadsheetml/2006/main">
  <c r="D12" i="10"/>
  <c r="D36"/>
  <c r="D35"/>
  <c r="D34"/>
  <c r="D33"/>
  <c r="D32"/>
  <c r="D31"/>
  <c r="D30"/>
  <c r="D29"/>
  <c r="D28"/>
  <c r="D27"/>
  <c r="D26"/>
  <c r="D25"/>
  <c r="D24"/>
  <c r="D23"/>
  <c r="D22"/>
  <c r="D17"/>
  <c r="D18"/>
  <c r="D19"/>
  <c r="D20"/>
  <c r="D21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2" i="8"/>
  <c r="H3" i="13" l="1"/>
  <c r="H5"/>
  <c r="N5"/>
  <c r="N3"/>
  <c r="G5"/>
  <c r="G3"/>
  <c r="F3"/>
  <c r="D16" i="10"/>
  <c r="M5" i="13"/>
  <c r="M3"/>
  <c r="F5"/>
  <c r="D17" i="9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16"/>
  <c r="F3" i="14"/>
  <c r="G3"/>
  <c r="H3"/>
  <c r="E3"/>
  <c r="E5"/>
  <c r="F5"/>
  <c r="G5"/>
  <c r="H5"/>
  <c r="D11" i="10"/>
  <c r="I3" i="13"/>
  <c r="J3"/>
  <c r="K3"/>
  <c r="L3"/>
  <c r="O3"/>
  <c r="P3"/>
  <c r="Q3"/>
  <c r="R3"/>
  <c r="S3"/>
  <c r="T3"/>
  <c r="U3"/>
  <c r="V3"/>
  <c r="W3"/>
  <c r="E3"/>
  <c r="F3" i="6"/>
  <c r="G3"/>
  <c r="E3"/>
  <c r="F3" i="12"/>
  <c r="G3"/>
  <c r="E3"/>
  <c r="D17" i="8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16"/>
  <c r="E5" i="12"/>
  <c r="F5"/>
  <c r="G5"/>
  <c r="P5" i="13"/>
  <c r="Q5"/>
  <c r="R5"/>
  <c r="S5"/>
  <c r="T5"/>
  <c r="U5"/>
  <c r="V5"/>
  <c r="W5"/>
  <c r="I5"/>
  <c r="J5"/>
  <c r="K5"/>
  <c r="L5"/>
  <c r="O5"/>
  <c r="E5"/>
  <c r="D11" i="9"/>
  <c r="D11" i="8"/>
  <c r="D17" i="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16"/>
  <c r="D11"/>
  <c r="E5" i="6"/>
  <c r="F5"/>
  <c r="G5"/>
</calcChain>
</file>

<file path=xl/sharedStrings.xml><?xml version="1.0" encoding="utf-8"?>
<sst xmlns="http://schemas.openxmlformats.org/spreadsheetml/2006/main" count="3804" uniqueCount="317">
  <si>
    <t>ÍTEM</t>
  </si>
  <si>
    <t>CARACTERISTICAS</t>
  </si>
  <si>
    <t>UNIDAD</t>
  </si>
  <si>
    <t>1.0</t>
  </si>
  <si>
    <t>Características técnicas del interruptor</t>
  </si>
  <si>
    <t>1.1</t>
  </si>
  <si>
    <t>Voltaje Nominal del equipo</t>
  </si>
  <si>
    <t>(kVef)</t>
  </si>
  <si>
    <t>1.2</t>
  </si>
  <si>
    <t>Corriente Corto circuito</t>
  </si>
  <si>
    <t>1.3</t>
  </si>
  <si>
    <t>Corriente Nominal</t>
  </si>
  <si>
    <t>1.4</t>
  </si>
  <si>
    <t>Voltaje soportado impulso rayo</t>
  </si>
  <si>
    <t>1.5</t>
  </si>
  <si>
    <t>Voltaje soportado 50/60 Hz, 1 min</t>
  </si>
  <si>
    <t>1.6</t>
  </si>
  <si>
    <t>Frecuencia nominal</t>
  </si>
  <si>
    <t>1.7</t>
  </si>
  <si>
    <t>Número de Polos</t>
  </si>
  <si>
    <t>1.8</t>
  </si>
  <si>
    <t>1.9</t>
  </si>
  <si>
    <t>1.10</t>
  </si>
  <si>
    <t>Tiempo total de ruptura (break time)</t>
  </si>
  <si>
    <t xml:space="preserve"> (ms)</t>
  </si>
  <si>
    <t>2.0</t>
  </si>
  <si>
    <t>Otras características del interruptor</t>
  </si>
  <si>
    <t>2.1</t>
  </si>
  <si>
    <t>Norma de fabricación</t>
  </si>
  <si>
    <t>2.2</t>
  </si>
  <si>
    <t>Marca</t>
  </si>
  <si>
    <t>2.3</t>
  </si>
  <si>
    <t>Tipo o modelo</t>
  </si>
  <si>
    <t>2.4</t>
  </si>
  <si>
    <t>Uso</t>
  </si>
  <si>
    <t>2.5</t>
  </si>
  <si>
    <t>Cumple especificación sísmica</t>
  </si>
  <si>
    <t>2.6</t>
  </si>
  <si>
    <t>Número de operaciones mecánicas</t>
  </si>
  <si>
    <t>2.7</t>
  </si>
  <si>
    <t>3.0</t>
  </si>
  <si>
    <t>Características de los accesorios</t>
  </si>
  <si>
    <t>3.1</t>
  </si>
  <si>
    <t>Incluye estructura metálica de montaje</t>
  </si>
  <si>
    <t>3.2</t>
  </si>
  <si>
    <t>Distancia mínima de fuga aislador</t>
  </si>
  <si>
    <t>3.3</t>
  </si>
  <si>
    <t>Material aislador</t>
  </si>
  <si>
    <t xml:space="preserve"> (porcelana/polimérico)</t>
  </si>
  <si>
    <t>3.4</t>
  </si>
  <si>
    <t>Color del aislador</t>
  </si>
  <si>
    <t>3.5</t>
  </si>
  <si>
    <t>Suministro de pernos, tuercas, golillas galvanizadas</t>
  </si>
  <si>
    <t>3.6</t>
  </si>
  <si>
    <t>Tipo de terminales principales</t>
  </si>
  <si>
    <t>3.7</t>
  </si>
  <si>
    <t>Placas de conexión a tierra</t>
  </si>
  <si>
    <t>3.8</t>
  </si>
  <si>
    <t>Placa de característica de acero inoxidable</t>
  </si>
  <si>
    <t>3.9</t>
  </si>
  <si>
    <t>Color pintura exterior</t>
  </si>
  <si>
    <t>4.0</t>
  </si>
  <si>
    <t>Gabinete de control</t>
  </si>
  <si>
    <t>4.1</t>
  </si>
  <si>
    <t>4.2</t>
  </si>
  <si>
    <t>Voltaje control corriente continua</t>
  </si>
  <si>
    <t xml:space="preserve"> (Vcc)</t>
  </si>
  <si>
    <t>4.3</t>
  </si>
  <si>
    <t>Voltaje SS/AA</t>
  </si>
  <si>
    <t xml:space="preserve"> (Vca)</t>
  </si>
  <si>
    <t>4.4</t>
  </si>
  <si>
    <t xml:space="preserve">Mecanismo tipo motor-resorte </t>
  </si>
  <si>
    <t>4.5</t>
  </si>
  <si>
    <t xml:space="preserve">Contador de operaciones </t>
  </si>
  <si>
    <t>4.6</t>
  </si>
  <si>
    <t xml:space="preserve">Switch selector Local, Remoto </t>
  </si>
  <si>
    <t>4.7</t>
  </si>
  <si>
    <t>4.8</t>
  </si>
  <si>
    <t xml:space="preserve">Botoneras Abrir / Cerrar </t>
  </si>
  <si>
    <t>4.9</t>
  </si>
  <si>
    <t xml:space="preserve">Interruptores termomagnéticos con contactos auxiliares </t>
  </si>
  <si>
    <t>4.10</t>
  </si>
  <si>
    <t xml:space="preserve">Dos bobinas de apertura independientes  </t>
  </si>
  <si>
    <t>4.11</t>
  </si>
  <si>
    <t xml:space="preserve">Circuitos de mando y motor independientes </t>
  </si>
  <si>
    <t>4.12</t>
  </si>
  <si>
    <t xml:space="preserve">Alambrado 0,6/1 KV </t>
  </si>
  <si>
    <t>4.13</t>
  </si>
  <si>
    <t xml:space="preserve">Placa diagramática circuitos control </t>
  </si>
  <si>
    <t>4.14</t>
  </si>
  <si>
    <t xml:space="preserve">Iluminación interior del gabinete </t>
  </si>
  <si>
    <t>4.15</t>
  </si>
  <si>
    <t xml:space="preserve">Switch auxiliar posición interruptor </t>
  </si>
  <si>
    <t>4.16</t>
  </si>
  <si>
    <t>Cantidad y tipo (NA/NC) de contactos auxiliares</t>
  </si>
  <si>
    <t>4.17</t>
  </si>
  <si>
    <t xml:space="preserve">Indicador mecánico posición interruptor </t>
  </si>
  <si>
    <t>4.18</t>
  </si>
  <si>
    <t xml:space="preserve">Indicador estado resorte cargado/descargado </t>
  </si>
  <si>
    <t>4.19</t>
  </si>
  <si>
    <t xml:space="preserve">Instrumento medición densidad SF6 </t>
  </si>
  <si>
    <t>4.20</t>
  </si>
  <si>
    <t xml:space="preserve">Señalización densidad SF6 normal/alarma/bloqueo </t>
  </si>
  <si>
    <t>4.21</t>
  </si>
  <si>
    <t xml:space="preserve">Calefactor con termostato </t>
  </si>
  <si>
    <t>4.22</t>
  </si>
  <si>
    <t xml:space="preserve">Manivela para cargar resorte </t>
  </si>
  <si>
    <t>5.0</t>
  </si>
  <si>
    <t>Pruebas de recepción</t>
  </si>
  <si>
    <t>5.1</t>
  </si>
  <si>
    <t xml:space="preserve">Tensión aplicada a frecuencia industrial </t>
  </si>
  <si>
    <t>5.2</t>
  </si>
  <si>
    <t xml:space="preserve">Tensión aplicada a circuitos de B.T. </t>
  </si>
  <si>
    <t>5.3</t>
  </si>
  <si>
    <t xml:space="preserve">Medición resistencia circuito principal </t>
  </si>
  <si>
    <t>5.4</t>
  </si>
  <si>
    <t xml:space="preserve">Verificación funcionamiento mecánico y eléctrico </t>
  </si>
  <si>
    <t>5.5</t>
  </si>
  <si>
    <t xml:space="preserve">Verificación tiempo carga resorte </t>
  </si>
  <si>
    <t>5.6</t>
  </si>
  <si>
    <t xml:space="preserve">Verificación tiempo apertura y cierre </t>
  </si>
  <si>
    <t>5.7</t>
  </si>
  <si>
    <t xml:space="preserve">Verificación simultaneidad de operación de contactos principales </t>
  </si>
  <si>
    <t>5.8</t>
  </si>
  <si>
    <t xml:space="preserve">Verificación de hermeticidad de las cámaras </t>
  </si>
  <si>
    <t>5.9</t>
  </si>
  <si>
    <t xml:space="preserve">Consumo del motor </t>
  </si>
  <si>
    <t>(W)</t>
  </si>
  <si>
    <t>5.10</t>
  </si>
  <si>
    <t xml:space="preserve">Verificación de alarmas </t>
  </si>
  <si>
    <t>5.11</t>
  </si>
  <si>
    <t>5.12</t>
  </si>
  <si>
    <t xml:space="preserve">Verificación visual: dimensiones, pintura, galvanizado, etc. </t>
  </si>
  <si>
    <t>5.13</t>
  </si>
  <si>
    <t xml:space="preserve">Verificación proceso de pintura </t>
  </si>
  <si>
    <t>5.14</t>
  </si>
  <si>
    <t>6.0</t>
  </si>
  <si>
    <t>Repuestos recomendados
(anexar documentos)</t>
  </si>
  <si>
    <t>7.0</t>
  </si>
  <si>
    <t>Información Técnica Adicional
(anexar documentos)</t>
  </si>
  <si>
    <t>8.0</t>
  </si>
  <si>
    <t>Diferencias con la Especificación
(anexar documentos)</t>
  </si>
  <si>
    <t>Ampla</t>
  </si>
  <si>
    <t>O-0,3s-CO-3min-CO</t>
  </si>
  <si>
    <t>SF6</t>
  </si>
  <si>
    <t/>
  </si>
  <si>
    <t>IEC-62271-100</t>
  </si>
  <si>
    <t>Inf. Fabricante</t>
  </si>
  <si>
    <t>Exterior</t>
  </si>
  <si>
    <t>No</t>
  </si>
  <si>
    <t>Sí</t>
  </si>
  <si>
    <t>-</t>
  </si>
  <si>
    <t>25 mm/kV</t>
  </si>
  <si>
    <t>Placa 4N</t>
  </si>
  <si>
    <t>125 +10%-20%</t>
  </si>
  <si>
    <t>220/127</t>
  </si>
  <si>
    <t>6NA/6NC</t>
  </si>
  <si>
    <t>O-0,3s-CO-15s-CO</t>
  </si>
  <si>
    <t>CO-15s-CO</t>
  </si>
  <si>
    <t>Vacío o SF6</t>
  </si>
  <si>
    <t>Bushing</t>
  </si>
  <si>
    <t>25 mmm/kV</t>
  </si>
  <si>
    <t>Marrón</t>
  </si>
  <si>
    <t>Munsell 6,5</t>
  </si>
  <si>
    <t>(kA)</t>
  </si>
  <si>
    <t>(A)</t>
  </si>
  <si>
    <t>(kV cresta)</t>
  </si>
  <si>
    <t>(Hz)</t>
  </si>
  <si>
    <t>Ciclo de operación</t>
  </si>
  <si>
    <t>Medio de extinción del arco</t>
  </si>
  <si>
    <t>(Vacío/SF6)</t>
  </si>
  <si>
    <t>(Interior/Exterior)</t>
  </si>
  <si>
    <t>Interruptor en cubúculo metálico</t>
  </si>
  <si>
    <t>(Sí/No)</t>
  </si>
  <si>
    <t>Incluye transformadores de corriente</t>
  </si>
  <si>
    <t>Incluye relés y/o instrumentos de medida en gabinete de control</t>
  </si>
  <si>
    <t>2.8</t>
  </si>
  <si>
    <t>2.9</t>
  </si>
  <si>
    <t xml:space="preserve"> (Clase M1 ó M2)</t>
  </si>
  <si>
    <t>2.10</t>
  </si>
  <si>
    <t>Mantenimiento contactos principales</t>
  </si>
  <si>
    <t xml:space="preserve"> (Clase E1 ó E2)</t>
  </si>
  <si>
    <t>Tipo de aislador</t>
  </si>
  <si>
    <t xml:space="preserve"> (mm/kV)</t>
  </si>
  <si>
    <t>3.10</t>
  </si>
  <si>
    <t xml:space="preserve">Grado protección IP54 </t>
  </si>
  <si>
    <t>Capacidad conexion bornera estándar y seccionable</t>
  </si>
  <si>
    <t>Bornera seccionable con alveolos de 4 mm</t>
  </si>
  <si>
    <t>4.23</t>
  </si>
  <si>
    <t xml:space="preserve">Ensayos al SF6, si es aplicable </t>
  </si>
  <si>
    <t xml:space="preserve">Verificación espesor y adherencia pintura y galvanizado </t>
  </si>
  <si>
    <t>5.15</t>
  </si>
  <si>
    <t xml:space="preserve">Pruebas de rutina a los TC's, si es aplicable </t>
  </si>
  <si>
    <t>5.16</t>
  </si>
  <si>
    <t xml:space="preserve">Curvas de magnetización de los TC's, si es aplicable </t>
  </si>
  <si>
    <t>Chilectra</t>
  </si>
  <si>
    <t>Vacío</t>
  </si>
  <si>
    <t>M2</t>
  </si>
  <si>
    <t>E2</t>
  </si>
  <si>
    <t>20 mm/kV</t>
  </si>
  <si>
    <t>Cilindro</t>
  </si>
  <si>
    <t>ANSI N° 24</t>
  </si>
  <si>
    <t>380/220</t>
  </si>
  <si>
    <t>1 NA / 1 NC</t>
  </si>
  <si>
    <t>2 NA / 1 NC</t>
  </si>
  <si>
    <t>6NA / 6NC</t>
  </si>
  <si>
    <t>0-10</t>
  </si>
  <si>
    <t>Contactos Libres Switch L/R</t>
  </si>
  <si>
    <t>4.24</t>
  </si>
  <si>
    <t>Tensión aplicada a frecuencia industrial (Sí/No)</t>
  </si>
  <si>
    <t>Tensión aplicada a circuitos de B.T. (Sí/No)</t>
  </si>
  <si>
    <t>Medición resistencia circuito principal (Sí/No)</t>
  </si>
  <si>
    <t>Verificación funcionamiento mecánico y eléctrico (Sí/No)</t>
  </si>
  <si>
    <t>Verificación tiempo carga resorte (Sí/No)</t>
  </si>
  <si>
    <t>Verificación tiempo apertura y cierre (Sí/No)</t>
  </si>
  <si>
    <t>Verificación simultaneidad de operación de contactos principales (Sí/No)</t>
  </si>
  <si>
    <t>Verificación de hermeticidad de las cámaras (Sí/No)</t>
  </si>
  <si>
    <t>Consumo del motor (W)</t>
  </si>
  <si>
    <t>Verificación de alarmas (Sí/No)</t>
  </si>
  <si>
    <t>Ensayos al SF6, si es aplicable (Sí/No)</t>
  </si>
  <si>
    <t>Verificación visual: dimensiones, pintura, galvanizado, etc. (Sí/No)</t>
  </si>
  <si>
    <t>Verificación proceso de pintura (Sí/No)</t>
  </si>
  <si>
    <t>Verificación espesor y adherencia
 pintura y galvanizado (Sí/No)</t>
  </si>
  <si>
    <t>Pruebas de rutina a los TC's, si es aplicable (Sí/No)</t>
  </si>
  <si>
    <t>Curvas de magnetización de los TC's, si es aplicable (Sí/No)</t>
  </si>
  <si>
    <t>Codensa</t>
  </si>
  <si>
    <t>208/120</t>
  </si>
  <si>
    <t>9NA/9NC</t>
  </si>
  <si>
    <t>Edelnor</t>
  </si>
  <si>
    <t>Extraíble</t>
  </si>
  <si>
    <t>Interior</t>
  </si>
  <si>
    <t>_</t>
  </si>
  <si>
    <t>31 mm/kV</t>
  </si>
  <si>
    <t>10NA/6NC</t>
  </si>
  <si>
    <t>Edesur</t>
  </si>
  <si>
    <t>220 +10 -50</t>
  </si>
  <si>
    <t>Según pedido</t>
  </si>
  <si>
    <t>220 +10 -25%</t>
  </si>
  <si>
    <t>10NA/10NC</t>
  </si>
  <si>
    <t>Solicitado</t>
  </si>
  <si>
    <t>Ofrecido</t>
  </si>
  <si>
    <t>Coelce</t>
  </si>
  <si>
    <t>31 mmm/kV</t>
  </si>
  <si>
    <t>Ampla - 36 - 16 - 1250</t>
  </si>
  <si>
    <t>Codensa - 36 - 16 - 1250</t>
  </si>
  <si>
    <t>Edesur - 36 - 8 - 630</t>
  </si>
  <si>
    <t>Clase 36 kV</t>
  </si>
  <si>
    <t>Indique empresa y tipo de interruptor</t>
  </si>
  <si>
    <t>Clase 24 kV</t>
  </si>
  <si>
    <t>Indique  empresa y tipo de interruptor</t>
  </si>
  <si>
    <t>Chilectra - 24 - 25 - 630</t>
  </si>
  <si>
    <t>Chilectra - 24 - 25 - 2000</t>
  </si>
  <si>
    <t>Chilectra - 24 - 25 - 3150</t>
  </si>
  <si>
    <t>Ampla - 17,5 - 25 - 800</t>
  </si>
  <si>
    <t>Ampla - 17,5 - 25 - 1250</t>
  </si>
  <si>
    <t>Ampla - 17,5 - 25 - 1600</t>
  </si>
  <si>
    <t>Ampla - 17,5 - 25 - 2000</t>
  </si>
  <si>
    <t>Ampla - 17,5 - 25 - 2500</t>
  </si>
  <si>
    <t>Coelce - 17,5 - 16 - 630</t>
  </si>
  <si>
    <t>Coelce - 17,5 - 16 - 1250</t>
  </si>
  <si>
    <t>Coelce - 17,5 - 16 - 2000</t>
  </si>
  <si>
    <t>Coelce - 17,5 - 25 - 2000</t>
  </si>
  <si>
    <t>Chilectra - 17,5 - 31,5 - 630</t>
  </si>
  <si>
    <t>Chilectra - 17,5 - 25 - 3150</t>
  </si>
  <si>
    <t>Edesur - 17,5 - 16 - 630</t>
  </si>
  <si>
    <t>Edesur - 17,5 - 16 - 2000</t>
  </si>
  <si>
    <t>Edesur - 17,5 - 16 - 2500</t>
  </si>
  <si>
    <t>Clase 17,5 kV</t>
  </si>
  <si>
    <t>Edelnor - 12 - 31,5 - 1250</t>
  </si>
  <si>
    <t>Edelnor - 12 - 31,5 - 2000</t>
  </si>
  <si>
    <t>Edelnor - 12 - 40 - 1250</t>
  </si>
  <si>
    <t>Edelnor - 12 - 40 - 2000</t>
  </si>
  <si>
    <t>Clase 12 kV</t>
  </si>
  <si>
    <t>Ampla - 17,5 - 25 - 800 - TC</t>
  </si>
  <si>
    <t>Empresa y Tipo de interruptor</t>
  </si>
  <si>
    <t>NO</t>
  </si>
  <si>
    <t>Conforme pedido de compra</t>
  </si>
  <si>
    <t>15 ó 17,5</t>
  </si>
  <si>
    <t xml:space="preserve">Porcelana </t>
  </si>
  <si>
    <t>Porcelana</t>
  </si>
  <si>
    <t>Epoxi</t>
  </si>
  <si>
    <t>9.0</t>
  </si>
  <si>
    <t>Usado para Chaveamento de Banco de Capacitores?</t>
  </si>
  <si>
    <t>1.11</t>
  </si>
  <si>
    <t>&gt; 400</t>
  </si>
  <si>
    <t>Corriente capacitiva en maniobra de banco de condensadores 9,6MVAr en 11,95kV</t>
  </si>
  <si>
    <t>Se utiliza para la maniobra de condensadores?</t>
  </si>
  <si>
    <t>Ampla - 17,5 - 25 - 800 - BC</t>
  </si>
  <si>
    <t>Cod: Medio de extinción del arcoVacío</t>
  </si>
  <si>
    <t>2.6.1</t>
  </si>
  <si>
    <t>Inom primaria    (A)</t>
  </si>
  <si>
    <t>Corriente térmica de corta duración, 1 seg. Ith (kA)</t>
  </si>
  <si>
    <t>Factor térmico nominal</t>
  </si>
  <si>
    <t>Núcleo 1 - Medição</t>
  </si>
  <si>
    <t>Núcleo 2 - Proteção</t>
  </si>
  <si>
    <t>Núcleo 1</t>
  </si>
  <si>
    <t>30VA clase 0,5 2≤FS≤5</t>
  </si>
  <si>
    <t>Núcleo 2</t>
  </si>
  <si>
    <t>30VA 5P20</t>
  </si>
  <si>
    <t>1400/700/350-5-5A</t>
  </si>
  <si>
    <t>Potencias de salida y clases de precisión</t>
  </si>
  <si>
    <t>Relaciones de transformación</t>
  </si>
  <si>
    <t>Transformadores de corriente</t>
  </si>
  <si>
    <t>2.6.1.1</t>
  </si>
  <si>
    <t>2.6.1.2</t>
  </si>
  <si>
    <t>2.6.1.3</t>
  </si>
  <si>
    <t>2.6.1.4</t>
  </si>
  <si>
    <t>2.6.1.5</t>
  </si>
  <si>
    <t>Ampla - 17,5 - 25 - 3150</t>
  </si>
  <si>
    <t>2.6.1.6</t>
  </si>
  <si>
    <t>2.6.1.7</t>
  </si>
  <si>
    <t>2.6.1.8</t>
  </si>
  <si>
    <t>2.6.1.9</t>
  </si>
  <si>
    <t>Ampla - 17,5 - 25 - 4000</t>
  </si>
  <si>
    <t>Ampla - 17,5 - 25 - 800 - BC/TC</t>
  </si>
  <si>
    <t>Interruptor en cubículo metálico</t>
  </si>
  <si>
    <t>REVISÃO 11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</si>
</sst>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1"/>
      <color indexed="62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22" borderId="0" applyNumberFormat="0" applyBorder="0" applyAlignment="0" applyProtection="0"/>
    <xf numFmtId="0" fontId="2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/>
    </xf>
    <xf numFmtId="0" fontId="2" fillId="24" borderId="10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vertical="center" textRotation="45" wrapText="1"/>
    </xf>
    <xf numFmtId="0" fontId="2" fillId="24" borderId="11" xfId="0" applyFont="1" applyFill="1" applyBorder="1" applyAlignment="1">
      <alignment horizontal="center" vertical="center" textRotation="45" wrapText="1"/>
    </xf>
    <xf numFmtId="0" fontId="3" fillId="0" borderId="12" xfId="0" applyFont="1" applyBorder="1" applyAlignment="1">
      <alignment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25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textRotation="45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8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2" fillId="0" borderId="0" xfId="0" applyFont="1" applyFill="1" applyBorder="1"/>
    <xf numFmtId="0" fontId="2" fillId="0" borderId="0" xfId="0" applyFont="1"/>
    <xf numFmtId="0" fontId="3" fillId="0" borderId="19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26" borderId="0" xfId="0" applyFill="1"/>
    <xf numFmtId="0" fontId="0" fillId="26" borderId="0" xfId="0" applyFill="1" applyAlignment="1">
      <alignment horizontal="center"/>
    </xf>
    <xf numFmtId="0" fontId="2" fillId="26" borderId="10" xfId="0" applyFont="1" applyFill="1" applyBorder="1" applyAlignment="1">
      <alignment horizontal="center" vertical="center" wrapText="1"/>
    </xf>
    <xf numFmtId="0" fontId="0" fillId="26" borderId="15" xfId="0" applyFill="1" applyBorder="1" applyAlignment="1">
      <alignment horizontal="center"/>
    </xf>
    <xf numFmtId="0" fontId="0" fillId="26" borderId="16" xfId="0" applyFill="1" applyBorder="1"/>
    <xf numFmtId="0" fontId="0" fillId="26" borderId="10" xfId="0" applyFill="1" applyBorder="1" applyAlignment="1">
      <alignment horizontal="center"/>
    </xf>
    <xf numFmtId="0" fontId="0" fillId="26" borderId="10" xfId="0" applyFill="1" applyBorder="1"/>
    <xf numFmtId="0" fontId="2" fillId="26" borderId="10" xfId="0" applyFont="1" applyFill="1" applyBorder="1" applyAlignment="1">
      <alignment horizontal="center"/>
    </xf>
    <xf numFmtId="0" fontId="3" fillId="26" borderId="10" xfId="0" applyFont="1" applyFill="1" applyBorder="1" applyAlignment="1">
      <alignment vertical="center"/>
    </xf>
    <xf numFmtId="0" fontId="2" fillId="26" borderId="10" xfId="0" applyFont="1" applyFill="1" applyBorder="1" applyAlignment="1"/>
    <xf numFmtId="0" fontId="3" fillId="25" borderId="10" xfId="0" applyFont="1" applyFill="1" applyBorder="1" applyAlignment="1">
      <alignment horizontal="center"/>
    </xf>
    <xf numFmtId="0" fontId="2" fillId="26" borderId="10" xfId="0" applyFont="1" applyFill="1" applyBorder="1" applyAlignment="1">
      <alignment vertical="center" wrapText="1"/>
    </xf>
    <xf numFmtId="0" fontId="3" fillId="26" borderId="10" xfId="0" applyFont="1" applyFill="1" applyBorder="1" applyAlignment="1">
      <alignment vertical="center" wrapText="1"/>
    </xf>
    <xf numFmtId="0" fontId="2" fillId="26" borderId="10" xfId="0" applyFont="1" applyFill="1" applyBorder="1" applyAlignment="1">
      <alignment vertical="center"/>
    </xf>
    <xf numFmtId="0" fontId="3" fillId="26" borderId="10" xfId="0" applyFont="1" applyFill="1" applyBorder="1"/>
    <xf numFmtId="0" fontId="3" fillId="25" borderId="10" xfId="0" applyFont="1" applyFill="1" applyBorder="1"/>
    <xf numFmtId="0" fontId="2" fillId="26" borderId="10" xfId="0" applyFont="1" applyFill="1" applyBorder="1" applyAlignment="1">
      <alignment vertical="center" textRotation="45" wrapText="1"/>
    </xf>
    <xf numFmtId="0" fontId="2" fillId="26" borderId="10" xfId="0" applyFont="1" applyFill="1" applyBorder="1" applyAlignment="1">
      <alignment horizontal="center" vertical="center" textRotation="45" wrapText="1"/>
    </xf>
    <xf numFmtId="0" fontId="2" fillId="26" borderId="10" xfId="0" applyFont="1" applyFill="1" applyBorder="1" applyAlignment="1" applyProtection="1">
      <alignment horizontal="left" vertical="center" wrapText="1"/>
    </xf>
    <xf numFmtId="0" fontId="0" fillId="26" borderId="15" xfId="0" applyFill="1" applyBorder="1"/>
    <xf numFmtId="0" fontId="3" fillId="26" borderId="11" xfId="0" applyFont="1" applyFill="1" applyBorder="1" applyAlignment="1">
      <alignment horizontal="center" vertical="center" wrapText="1"/>
    </xf>
    <xf numFmtId="0" fontId="24" fillId="0" borderId="0" xfId="0" applyFont="1" applyFill="1" applyBorder="1"/>
    <xf numFmtId="0" fontId="24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26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0" fontId="2" fillId="0" borderId="13" xfId="0" applyFont="1" applyBorder="1" applyAlignment="1"/>
    <xf numFmtId="0" fontId="3" fillId="0" borderId="13" xfId="0" applyFont="1" applyFill="1" applyBorder="1" applyAlignment="1">
      <alignment horizontal="center" vertical="center" textRotation="45" wrapText="1"/>
    </xf>
    <xf numFmtId="0" fontId="3" fillId="0" borderId="10" xfId="0" applyFont="1" applyFill="1" applyBorder="1" applyAlignment="1">
      <alignment horizontal="center" vertical="center" wrapText="1"/>
    </xf>
    <xf numFmtId="0" fontId="2" fillId="25" borderId="15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textRotation="45" wrapText="1"/>
    </xf>
    <xf numFmtId="0" fontId="2" fillId="0" borderId="12" xfId="0" applyFont="1" applyBorder="1" applyAlignment="1"/>
    <xf numFmtId="0" fontId="2" fillId="27" borderId="10" xfId="0" applyFont="1" applyFill="1" applyBorder="1" applyAlignment="1">
      <alignment horizontal="center"/>
    </xf>
    <xf numFmtId="0" fontId="2" fillId="28" borderId="10" xfId="0" applyFont="1" applyFill="1" applyBorder="1" applyAlignment="1">
      <alignment horizontal="center"/>
    </xf>
    <xf numFmtId="0" fontId="2" fillId="29" borderId="10" xfId="0" applyFont="1" applyFill="1" applyBorder="1" applyAlignment="1">
      <alignment horizontal="center"/>
    </xf>
    <xf numFmtId="0" fontId="0" fillId="26" borderId="0" xfId="0" applyFill="1" applyAlignment="1">
      <alignment horizontal="right"/>
    </xf>
    <xf numFmtId="0" fontId="0" fillId="26" borderId="0" xfId="0" applyFill="1" applyAlignment="1">
      <alignment horizontal="center" vertical="center"/>
    </xf>
    <xf numFmtId="17" fontId="0" fillId="26" borderId="0" xfId="0" applyNumberFormat="1" applyFill="1" applyAlignment="1">
      <alignment horizontal="center" vertical="center"/>
    </xf>
    <xf numFmtId="0" fontId="2" fillId="0" borderId="10" xfId="0" applyFont="1" applyBorder="1" applyAlignment="1"/>
    <xf numFmtId="0" fontId="2" fillId="26" borderId="10" xfId="0" applyFont="1" applyFill="1" applyBorder="1" applyAlignment="1"/>
    <xf numFmtId="0" fontId="22" fillId="26" borderId="0" xfId="0" applyFont="1" applyFill="1" applyBorder="1" applyAlignment="1">
      <alignment horizontal="center" vertical="center"/>
    </xf>
    <xf numFmtId="0" fontId="3" fillId="25" borderId="14" xfId="0" applyFont="1" applyFill="1" applyBorder="1" applyAlignment="1">
      <alignment horizontal="center"/>
    </xf>
    <xf numFmtId="0" fontId="3" fillId="25" borderId="16" xfId="0" applyFont="1" applyFill="1" applyBorder="1" applyAlignment="1">
      <alignment horizontal="center"/>
    </xf>
    <xf numFmtId="0" fontId="23" fillId="26" borderId="0" xfId="0" applyFont="1" applyFill="1" applyAlignment="1">
      <alignment horizontal="right"/>
    </xf>
    <xf numFmtId="0" fontId="0" fillId="26" borderId="15" xfId="0" applyFill="1" applyBorder="1" applyAlignment="1">
      <alignment horizontal="center"/>
    </xf>
    <xf numFmtId="0" fontId="0" fillId="26" borderId="16" xfId="0" applyFill="1" applyBorder="1" applyAlignment="1">
      <alignment horizontal="center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 builtinId="25" customBuiltin="1"/>
    <cellStyle name="Warning Text" xfId="4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4</xdr:col>
      <xdr:colOff>771525</xdr:colOff>
      <xdr:row>6</xdr:row>
      <xdr:rowOff>95250</xdr:rowOff>
    </xdr:to>
    <xdr:pic>
      <xdr:nvPicPr>
        <xdr:cNvPr id="414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0" y="0"/>
          <a:ext cx="57721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0</xdr:rowOff>
    </xdr:from>
    <xdr:to>
      <xdr:col>4</xdr:col>
      <xdr:colOff>685800</xdr:colOff>
      <xdr:row>6</xdr:row>
      <xdr:rowOff>95250</xdr:rowOff>
    </xdr:to>
    <xdr:pic>
      <xdr:nvPicPr>
        <xdr:cNvPr id="311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0"/>
          <a:ext cx="57721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609600</xdr:colOff>
      <xdr:row>22</xdr:row>
      <xdr:rowOff>28575</xdr:rowOff>
    </xdr:from>
    <xdr:ext cx="184731" cy="264560"/>
    <xdr:sp macro="" textlink="">
      <xdr:nvSpPr>
        <xdr:cNvPr id="4" name="CaixaDeTexto 3"/>
        <xdr:cNvSpPr txBox="1"/>
      </xdr:nvSpPr>
      <xdr:spPr>
        <a:xfrm>
          <a:off x="8353425" y="3781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5</xdr:col>
      <xdr:colOff>571500</xdr:colOff>
      <xdr:row>11</xdr:row>
      <xdr:rowOff>57150</xdr:rowOff>
    </xdr:from>
    <xdr:ext cx="184731" cy="264560"/>
    <xdr:sp macro="" textlink="">
      <xdr:nvSpPr>
        <xdr:cNvPr id="5" name="CaixaDeTexto 4"/>
        <xdr:cNvSpPr txBox="1"/>
      </xdr:nvSpPr>
      <xdr:spPr>
        <a:xfrm>
          <a:off x="8315325" y="202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" sz="1100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3</xdr:col>
      <xdr:colOff>990600</xdr:colOff>
      <xdr:row>6</xdr:row>
      <xdr:rowOff>95250</xdr:rowOff>
    </xdr:to>
    <xdr:pic>
      <xdr:nvPicPr>
        <xdr:cNvPr id="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5775" y="0"/>
          <a:ext cx="5772150" cy="1066800"/>
        </a:xfrm>
        <a:prstGeom prst="rect">
          <a:avLst/>
        </a:prstGeom>
        <a:noFill/>
        <a:ln w="9525">
          <a:solidFill>
            <a:sysClr val="windowText" lastClr="000000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0</xdr:rowOff>
    </xdr:from>
    <xdr:to>
      <xdr:col>4</xdr:col>
      <xdr:colOff>733425</xdr:colOff>
      <xdr:row>6</xdr:row>
      <xdr:rowOff>95250</xdr:rowOff>
    </xdr:to>
    <xdr:pic>
      <xdr:nvPicPr>
        <xdr:cNvPr id="516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0"/>
          <a:ext cx="57721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0" enableFormatConditionsCalculation="0">
    <tabColor indexed="44"/>
  </sheetPr>
  <dimension ref="A3:J87"/>
  <sheetViews>
    <sheetView zoomScale="70" zoomScaleNormal="70" workbookViewId="0">
      <pane xSplit="4" ySplit="5" topLeftCell="E12" activePane="bottomRight" state="frozen"/>
      <selection activeCell="A47" sqref="A47:IV47"/>
      <selection pane="topRight" activeCell="A47" sqref="A47:IV47"/>
      <selection pane="bottomLeft" activeCell="A47" sqref="A47:IV47"/>
      <selection pane="bottomRight" activeCell="D33" sqref="D33"/>
    </sheetView>
  </sheetViews>
  <sheetFormatPr defaultColWidth="11.42578125" defaultRowHeight="12.75"/>
  <cols>
    <col min="1" max="1" width="5.28515625" style="43" customWidth="1"/>
    <col min="2" max="2" width="11.42578125" style="43"/>
    <col min="3" max="3" width="56.7109375" style="43" bestFit="1" customWidth="1"/>
    <col min="4" max="4" width="21.42578125" style="43" bestFit="1" customWidth="1"/>
    <col min="5" max="5" width="19.28515625" style="43" customWidth="1"/>
    <col min="6" max="6" width="21.85546875" style="42" bestFit="1" customWidth="1"/>
    <col min="7" max="7" width="19.42578125" style="43" bestFit="1" customWidth="1"/>
    <col min="8" max="16384" width="11.42578125" style="43"/>
  </cols>
  <sheetData>
    <row r="3" spans="1:7">
      <c r="E3" s="43" t="str">
        <f>""&amp;E4&amp;" - "&amp;E8&amp;" - "&amp;E9&amp;" - "&amp;E10&amp;""</f>
        <v>Ampla - 36 - 16 - 1250</v>
      </c>
      <c r="F3" s="43" t="str">
        <f>""&amp;F4&amp;" - "&amp;F8&amp;" - "&amp;F9&amp;" - "&amp;F10&amp;""</f>
        <v>Codensa - 36 - 16 - 1250</v>
      </c>
      <c r="G3" s="43" t="str">
        <f>""&amp;G4&amp;" - "&amp;G8&amp;" - "&amp;G9&amp;" - "&amp;G10&amp;""</f>
        <v>Edesur - 36 - 8 - 630</v>
      </c>
    </row>
    <row r="4" spans="1:7" ht="12.75" customHeight="1">
      <c r="B4" s="2" t="s">
        <v>0</v>
      </c>
      <c r="C4" s="2" t="s">
        <v>1</v>
      </c>
      <c r="D4" s="2" t="s">
        <v>2</v>
      </c>
      <c r="E4" s="9" t="s">
        <v>142</v>
      </c>
      <c r="F4" s="9" t="s">
        <v>225</v>
      </c>
      <c r="G4" s="9" t="s">
        <v>234</v>
      </c>
    </row>
    <row r="5" spans="1:7">
      <c r="B5" s="3"/>
      <c r="C5" s="4"/>
      <c r="D5" s="5"/>
      <c r="E5" s="9" t="str">
        <f>""&amp;E8&amp;" - "&amp;E9&amp;" - "&amp;E10&amp;""</f>
        <v>36 - 16 - 1250</v>
      </c>
      <c r="F5" s="9" t="str">
        <f>""&amp;F8&amp;" - "&amp;F9&amp;" - "&amp;F10&amp;""</f>
        <v>36 - 16 - 1250</v>
      </c>
      <c r="G5" s="9" t="str">
        <f>""&amp;G8&amp;" - "&amp;G9&amp;" - "&amp;G10&amp;""</f>
        <v>36 - 8 - 630</v>
      </c>
    </row>
    <row r="6" spans="1:7" s="42" customFormat="1" ht="18" customHeight="1">
      <c r="B6" s="91"/>
      <c r="C6" s="91"/>
      <c r="D6" s="22"/>
      <c r="E6" s="15"/>
      <c r="F6" s="15"/>
    </row>
    <row r="7" spans="1:7" s="42" customFormat="1" ht="28.5" customHeight="1">
      <c r="B7" s="6" t="s">
        <v>3</v>
      </c>
      <c r="C7" s="23" t="s">
        <v>4</v>
      </c>
      <c r="D7" s="23"/>
      <c r="E7" s="16"/>
      <c r="F7" s="19"/>
      <c r="G7" s="20"/>
    </row>
    <row r="8" spans="1:7" s="42" customFormat="1" ht="28.5" customHeight="1">
      <c r="A8" s="1">
        <v>1</v>
      </c>
      <c r="B8" s="25" t="s">
        <v>5</v>
      </c>
      <c r="C8" s="26" t="s">
        <v>6</v>
      </c>
      <c r="D8" s="8" t="s">
        <v>7</v>
      </c>
      <c r="E8" s="14">
        <v>36</v>
      </c>
      <c r="F8" s="14">
        <v>36</v>
      </c>
      <c r="G8" s="14">
        <v>36</v>
      </c>
    </row>
    <row r="9" spans="1:7" s="42" customFormat="1" ht="28.5" customHeight="1">
      <c r="A9" s="1">
        <v>2</v>
      </c>
      <c r="B9" s="27" t="s">
        <v>8</v>
      </c>
      <c r="C9" s="26" t="s">
        <v>9</v>
      </c>
      <c r="D9" s="8" t="s">
        <v>164</v>
      </c>
      <c r="E9" s="14">
        <v>16</v>
      </c>
      <c r="F9" s="14">
        <v>16</v>
      </c>
      <c r="G9" s="14">
        <v>8</v>
      </c>
    </row>
    <row r="10" spans="1:7" s="42" customFormat="1" ht="28.5" customHeight="1">
      <c r="A10" s="1">
        <v>3</v>
      </c>
      <c r="B10" s="27" t="s">
        <v>10</v>
      </c>
      <c r="C10" s="26" t="s">
        <v>11</v>
      </c>
      <c r="D10" s="8" t="s">
        <v>165</v>
      </c>
      <c r="E10" s="14">
        <v>1250</v>
      </c>
      <c r="F10" s="14">
        <v>1250</v>
      </c>
      <c r="G10" s="14">
        <v>630</v>
      </c>
    </row>
    <row r="11" spans="1:7" s="42" customFormat="1" ht="28.5" customHeight="1">
      <c r="A11" s="1">
        <v>4</v>
      </c>
      <c r="B11" s="27" t="s">
        <v>12</v>
      </c>
      <c r="C11" s="26" t="s">
        <v>13</v>
      </c>
      <c r="D11" s="8" t="s">
        <v>166</v>
      </c>
      <c r="E11" s="14">
        <v>170</v>
      </c>
      <c r="F11" s="14">
        <v>170</v>
      </c>
      <c r="G11" s="14">
        <v>170</v>
      </c>
    </row>
    <row r="12" spans="1:7" s="42" customFormat="1" ht="28.5" customHeight="1">
      <c r="A12" s="1">
        <v>5</v>
      </c>
      <c r="B12" s="27" t="s">
        <v>14</v>
      </c>
      <c r="C12" s="26" t="s">
        <v>15</v>
      </c>
      <c r="D12" s="8" t="s">
        <v>7</v>
      </c>
      <c r="E12" s="14">
        <v>70</v>
      </c>
      <c r="F12" s="14">
        <v>70</v>
      </c>
      <c r="G12" s="14">
        <v>70</v>
      </c>
    </row>
    <row r="13" spans="1:7" s="42" customFormat="1" ht="28.5" customHeight="1">
      <c r="A13" s="1">
        <v>6</v>
      </c>
      <c r="B13" s="27" t="s">
        <v>16</v>
      </c>
      <c r="C13" s="26" t="s">
        <v>17</v>
      </c>
      <c r="D13" s="8" t="s">
        <v>167</v>
      </c>
      <c r="E13" s="14">
        <v>60</v>
      </c>
      <c r="F13" s="14">
        <v>60</v>
      </c>
      <c r="G13" s="14">
        <v>50</v>
      </c>
    </row>
    <row r="14" spans="1:7" s="42" customFormat="1" ht="28.5" customHeight="1">
      <c r="A14" s="1">
        <v>7</v>
      </c>
      <c r="B14" s="27" t="s">
        <v>18</v>
      </c>
      <c r="C14" s="26" t="s">
        <v>19</v>
      </c>
      <c r="D14" s="26"/>
      <c r="E14" s="14">
        <v>3</v>
      </c>
      <c r="F14" s="14">
        <v>3</v>
      </c>
      <c r="G14" s="14">
        <v>3</v>
      </c>
    </row>
    <row r="15" spans="1:7" s="42" customFormat="1" ht="28.5" customHeight="1">
      <c r="A15" s="1">
        <v>8</v>
      </c>
      <c r="B15" s="27" t="s">
        <v>20</v>
      </c>
      <c r="C15" s="26" t="s">
        <v>168</v>
      </c>
      <c r="D15" s="26"/>
      <c r="E15" s="14" t="s">
        <v>143</v>
      </c>
      <c r="F15" s="14" t="s">
        <v>157</v>
      </c>
      <c r="G15" s="14" t="s">
        <v>157</v>
      </c>
    </row>
    <row r="16" spans="1:7" s="42" customFormat="1" ht="28.5" customHeight="1">
      <c r="A16" s="1">
        <v>9</v>
      </c>
      <c r="B16" s="27" t="s">
        <v>21</v>
      </c>
      <c r="C16" s="26" t="s">
        <v>23</v>
      </c>
      <c r="D16" s="8" t="s">
        <v>24</v>
      </c>
      <c r="E16" s="14">
        <v>50</v>
      </c>
      <c r="F16" s="14">
        <v>100</v>
      </c>
      <c r="G16" s="14" t="s">
        <v>151</v>
      </c>
    </row>
    <row r="17" spans="1:7" s="42" customFormat="1" ht="28.5" customHeight="1">
      <c r="A17" s="1">
        <v>10</v>
      </c>
      <c r="B17" s="28" t="s">
        <v>22</v>
      </c>
      <c r="C17" s="29" t="s">
        <v>169</v>
      </c>
      <c r="D17" s="10" t="s">
        <v>170</v>
      </c>
      <c r="E17" s="12" t="s">
        <v>144</v>
      </c>
      <c r="F17" s="12" t="s">
        <v>144</v>
      </c>
      <c r="G17" s="12" t="s">
        <v>159</v>
      </c>
    </row>
    <row r="18" spans="1:7" s="42" customFormat="1" ht="28.5" customHeight="1">
      <c r="A18" s="1">
        <v>11</v>
      </c>
      <c r="B18" s="11" t="s">
        <v>25</v>
      </c>
      <c r="C18" s="30" t="s">
        <v>26</v>
      </c>
      <c r="D18" s="23"/>
      <c r="E18" s="16" t="s">
        <v>145</v>
      </c>
      <c r="F18" s="19" t="s">
        <v>145</v>
      </c>
      <c r="G18" s="20" t="s">
        <v>145</v>
      </c>
    </row>
    <row r="19" spans="1:7" s="42" customFormat="1" ht="28.5" customHeight="1">
      <c r="A19" s="1">
        <v>12</v>
      </c>
      <c r="B19" s="25" t="s">
        <v>27</v>
      </c>
      <c r="C19" s="32" t="s">
        <v>28</v>
      </c>
      <c r="D19" s="7"/>
      <c r="E19" s="14" t="s">
        <v>146</v>
      </c>
      <c r="F19" s="14" t="s">
        <v>146</v>
      </c>
      <c r="G19" s="14" t="s">
        <v>146</v>
      </c>
    </row>
    <row r="20" spans="1:7" s="42" customFormat="1" ht="28.5" customHeight="1">
      <c r="A20" s="1">
        <v>13</v>
      </c>
      <c r="B20" s="27" t="s">
        <v>29</v>
      </c>
      <c r="C20" s="26" t="s">
        <v>30</v>
      </c>
      <c r="D20" s="8"/>
      <c r="E20" s="14" t="s">
        <v>147</v>
      </c>
      <c r="F20" s="14" t="s">
        <v>147</v>
      </c>
      <c r="G20" s="14" t="s">
        <v>151</v>
      </c>
    </row>
    <row r="21" spans="1:7" s="42" customFormat="1" ht="28.5" customHeight="1">
      <c r="A21" s="1">
        <v>14</v>
      </c>
      <c r="B21" s="27" t="s">
        <v>31</v>
      </c>
      <c r="C21" s="26" t="s">
        <v>32</v>
      </c>
      <c r="D21" s="8"/>
      <c r="E21" s="14" t="s">
        <v>147</v>
      </c>
      <c r="F21" s="14" t="s">
        <v>147</v>
      </c>
      <c r="G21" s="14" t="s">
        <v>151</v>
      </c>
    </row>
    <row r="22" spans="1:7" s="42" customFormat="1" ht="28.5" customHeight="1">
      <c r="A22" s="1">
        <v>15</v>
      </c>
      <c r="B22" s="27" t="s">
        <v>33</v>
      </c>
      <c r="C22" s="26" t="s">
        <v>34</v>
      </c>
      <c r="D22" s="33" t="s">
        <v>171</v>
      </c>
      <c r="E22" s="14" t="s">
        <v>148</v>
      </c>
      <c r="F22" s="14" t="s">
        <v>148</v>
      </c>
      <c r="G22" s="14" t="s">
        <v>148</v>
      </c>
    </row>
    <row r="23" spans="1:7" s="42" customFormat="1" ht="28.5" customHeight="1">
      <c r="A23" s="1">
        <v>16</v>
      </c>
      <c r="B23" s="27" t="s">
        <v>35</v>
      </c>
      <c r="C23" s="26" t="s">
        <v>172</v>
      </c>
      <c r="D23" s="8" t="s">
        <v>173</v>
      </c>
      <c r="E23" s="14" t="s">
        <v>149</v>
      </c>
      <c r="F23" s="14" t="s">
        <v>149</v>
      </c>
      <c r="G23" s="14" t="s">
        <v>149</v>
      </c>
    </row>
    <row r="24" spans="1:7" s="42" customFormat="1" ht="28.5" customHeight="1">
      <c r="A24" s="1">
        <v>17</v>
      </c>
      <c r="B24" s="27" t="s">
        <v>37</v>
      </c>
      <c r="C24" s="26" t="s">
        <v>174</v>
      </c>
      <c r="D24" s="8" t="s">
        <v>173</v>
      </c>
      <c r="E24" s="14" t="s">
        <v>149</v>
      </c>
      <c r="F24" s="14" t="s">
        <v>149</v>
      </c>
      <c r="G24" s="14" t="s">
        <v>149</v>
      </c>
    </row>
    <row r="25" spans="1:7" s="42" customFormat="1" ht="28.5" customHeight="1">
      <c r="A25" s="1">
        <v>18</v>
      </c>
      <c r="B25" s="27" t="s">
        <v>39</v>
      </c>
      <c r="C25" s="26" t="s">
        <v>175</v>
      </c>
      <c r="D25" s="8" t="s">
        <v>173</v>
      </c>
      <c r="E25" s="14" t="s">
        <v>149</v>
      </c>
      <c r="F25" s="14" t="s">
        <v>149</v>
      </c>
      <c r="G25" s="14" t="s">
        <v>149</v>
      </c>
    </row>
    <row r="26" spans="1:7" s="42" customFormat="1" ht="28.5" customHeight="1">
      <c r="A26" s="1">
        <v>19</v>
      </c>
      <c r="B26" s="27" t="s">
        <v>176</v>
      </c>
      <c r="C26" s="26" t="s">
        <v>36</v>
      </c>
      <c r="D26" s="8" t="s">
        <v>173</v>
      </c>
      <c r="E26" s="14" t="s">
        <v>149</v>
      </c>
      <c r="F26" s="14" t="s">
        <v>150</v>
      </c>
      <c r="G26" s="14" t="s">
        <v>149</v>
      </c>
    </row>
    <row r="27" spans="1:7" s="42" customFormat="1" ht="28.5" customHeight="1">
      <c r="A27" s="1">
        <v>20</v>
      </c>
      <c r="B27" s="27" t="s">
        <v>177</v>
      </c>
      <c r="C27" s="26" t="s">
        <v>38</v>
      </c>
      <c r="D27" s="8" t="s">
        <v>178</v>
      </c>
      <c r="E27" s="14" t="s">
        <v>147</v>
      </c>
      <c r="F27" s="14" t="s">
        <v>147</v>
      </c>
      <c r="G27" s="14" t="s">
        <v>147</v>
      </c>
    </row>
    <row r="28" spans="1:7" s="42" customFormat="1" ht="28.5" customHeight="1">
      <c r="A28" s="1">
        <v>21</v>
      </c>
      <c r="B28" s="28" t="s">
        <v>179</v>
      </c>
      <c r="C28" s="29" t="s">
        <v>180</v>
      </c>
      <c r="D28" s="10" t="s">
        <v>181</v>
      </c>
      <c r="E28" s="12" t="s">
        <v>147</v>
      </c>
      <c r="F28" s="12" t="s">
        <v>147</v>
      </c>
      <c r="G28" s="12" t="s">
        <v>147</v>
      </c>
    </row>
    <row r="29" spans="1:7" s="42" customFormat="1" ht="28.5" customHeight="1">
      <c r="A29" s="1">
        <v>22</v>
      </c>
      <c r="B29" s="11" t="s">
        <v>40</v>
      </c>
      <c r="C29" s="34" t="s">
        <v>41</v>
      </c>
      <c r="D29" s="23"/>
      <c r="E29" s="16" t="s">
        <v>145</v>
      </c>
      <c r="F29" s="19" t="s">
        <v>145</v>
      </c>
      <c r="G29" s="20" t="s">
        <v>145</v>
      </c>
    </row>
    <row r="30" spans="1:7" s="42" customFormat="1" ht="28.5" customHeight="1">
      <c r="A30" s="1">
        <v>23</v>
      </c>
      <c r="B30" s="25" t="s">
        <v>42</v>
      </c>
      <c r="C30" s="26" t="s">
        <v>43</v>
      </c>
      <c r="D30" s="8" t="s">
        <v>173</v>
      </c>
      <c r="E30" s="13" t="s">
        <v>150</v>
      </c>
      <c r="F30" s="13" t="s">
        <v>150</v>
      </c>
      <c r="G30" s="13" t="s">
        <v>150</v>
      </c>
    </row>
    <row r="31" spans="1:7" s="42" customFormat="1" ht="28.5" customHeight="1">
      <c r="A31" s="1">
        <v>24</v>
      </c>
      <c r="B31" s="27" t="s">
        <v>44</v>
      </c>
      <c r="C31" s="26" t="s">
        <v>182</v>
      </c>
      <c r="D31" s="26"/>
      <c r="E31" s="14" t="s">
        <v>151</v>
      </c>
      <c r="F31" s="14" t="s">
        <v>151</v>
      </c>
      <c r="G31" s="14" t="s">
        <v>145</v>
      </c>
    </row>
    <row r="32" spans="1:7" s="42" customFormat="1" ht="28.5" customHeight="1">
      <c r="A32" s="1">
        <v>25</v>
      </c>
      <c r="B32" s="27" t="s">
        <v>46</v>
      </c>
      <c r="C32" s="26" t="s">
        <v>45</v>
      </c>
      <c r="D32" s="8" t="s">
        <v>183</v>
      </c>
      <c r="E32" s="14" t="s">
        <v>152</v>
      </c>
      <c r="F32" s="14" t="s">
        <v>199</v>
      </c>
      <c r="G32" s="14" t="s">
        <v>199</v>
      </c>
    </row>
    <row r="33" spans="1:7" s="42" customFormat="1" ht="28.5" customHeight="1">
      <c r="A33" s="1">
        <v>26</v>
      </c>
      <c r="B33" s="27" t="s">
        <v>49</v>
      </c>
      <c r="C33" s="26" t="s">
        <v>47</v>
      </c>
      <c r="D33" s="8" t="s">
        <v>48</v>
      </c>
      <c r="E33" s="14" t="s">
        <v>278</v>
      </c>
      <c r="F33" s="14" t="s">
        <v>278</v>
      </c>
      <c r="G33" s="14" t="s">
        <v>278</v>
      </c>
    </row>
    <row r="34" spans="1:7" s="42" customFormat="1" ht="28.5" customHeight="1">
      <c r="A34" s="1">
        <v>27</v>
      </c>
      <c r="B34" s="27" t="s">
        <v>51</v>
      </c>
      <c r="C34" s="26" t="s">
        <v>50</v>
      </c>
      <c r="D34" s="26"/>
      <c r="E34" s="14" t="s">
        <v>162</v>
      </c>
      <c r="F34" s="14" t="s">
        <v>162</v>
      </c>
      <c r="G34" s="14" t="s">
        <v>162</v>
      </c>
    </row>
    <row r="35" spans="1:7" s="42" customFormat="1" ht="28.5" customHeight="1">
      <c r="A35" s="1">
        <v>28</v>
      </c>
      <c r="B35" s="27" t="s">
        <v>53</v>
      </c>
      <c r="C35" s="26" t="s">
        <v>52</v>
      </c>
      <c r="D35" s="8" t="s">
        <v>173</v>
      </c>
      <c r="E35" s="14" t="s">
        <v>150</v>
      </c>
      <c r="F35" s="14" t="s">
        <v>150</v>
      </c>
      <c r="G35" s="14" t="s">
        <v>150</v>
      </c>
    </row>
    <row r="36" spans="1:7" s="42" customFormat="1" ht="28.5" customHeight="1">
      <c r="A36" s="1">
        <v>29</v>
      </c>
      <c r="B36" s="27" t="s">
        <v>55</v>
      </c>
      <c r="C36" s="26" t="s">
        <v>54</v>
      </c>
      <c r="D36" s="26"/>
      <c r="E36" s="14" t="s">
        <v>153</v>
      </c>
      <c r="F36" s="14" t="s">
        <v>151</v>
      </c>
      <c r="G36" s="14" t="s">
        <v>151</v>
      </c>
    </row>
    <row r="37" spans="1:7" s="42" customFormat="1" ht="28.5" customHeight="1">
      <c r="A37" s="1">
        <v>30</v>
      </c>
      <c r="B37" s="27" t="s">
        <v>57</v>
      </c>
      <c r="C37" s="26" t="s">
        <v>56</v>
      </c>
      <c r="D37" s="8" t="s">
        <v>173</v>
      </c>
      <c r="E37" s="14" t="s">
        <v>150</v>
      </c>
      <c r="F37" s="14" t="s">
        <v>150</v>
      </c>
      <c r="G37" s="14" t="s">
        <v>150</v>
      </c>
    </row>
    <row r="38" spans="1:7" s="42" customFormat="1" ht="28.5" customHeight="1">
      <c r="A38" s="1">
        <v>31</v>
      </c>
      <c r="B38" s="27" t="s">
        <v>59</v>
      </c>
      <c r="C38" s="26" t="s">
        <v>58</v>
      </c>
      <c r="D38" s="8" t="s">
        <v>173</v>
      </c>
      <c r="E38" s="14" t="s">
        <v>150</v>
      </c>
      <c r="F38" s="14" t="s">
        <v>150</v>
      </c>
      <c r="G38" s="14" t="s">
        <v>150</v>
      </c>
    </row>
    <row r="39" spans="1:7" s="42" customFormat="1" ht="28.5" customHeight="1">
      <c r="A39" s="1">
        <v>32</v>
      </c>
      <c r="B39" s="28" t="s">
        <v>184</v>
      </c>
      <c r="C39" s="29" t="s">
        <v>60</v>
      </c>
      <c r="D39" s="29"/>
      <c r="E39" s="12" t="s">
        <v>151</v>
      </c>
      <c r="F39" s="12" t="s">
        <v>151</v>
      </c>
      <c r="G39" s="12" t="s">
        <v>151</v>
      </c>
    </row>
    <row r="40" spans="1:7" s="42" customFormat="1" ht="28.5" customHeight="1">
      <c r="A40" s="1">
        <v>33</v>
      </c>
      <c r="B40" s="11" t="s">
        <v>61</v>
      </c>
      <c r="C40" s="34" t="s">
        <v>62</v>
      </c>
      <c r="D40" s="23"/>
      <c r="E40" s="16" t="s">
        <v>145</v>
      </c>
      <c r="F40" s="19" t="s">
        <v>145</v>
      </c>
      <c r="G40" s="20" t="s">
        <v>145</v>
      </c>
    </row>
    <row r="41" spans="1:7" s="42" customFormat="1" ht="28.5" customHeight="1">
      <c r="A41" s="1">
        <v>34</v>
      </c>
      <c r="B41" s="25" t="s">
        <v>63</v>
      </c>
      <c r="C41" s="35" t="s">
        <v>185</v>
      </c>
      <c r="D41" s="7" t="s">
        <v>173</v>
      </c>
      <c r="E41" s="13" t="s">
        <v>150</v>
      </c>
      <c r="F41" s="13" t="s">
        <v>150</v>
      </c>
      <c r="G41" s="13" t="s">
        <v>150</v>
      </c>
    </row>
    <row r="42" spans="1:7" s="42" customFormat="1" ht="28.5" customHeight="1">
      <c r="A42" s="1">
        <v>35</v>
      </c>
      <c r="B42" s="27" t="s">
        <v>64</v>
      </c>
      <c r="C42" s="35" t="s">
        <v>65</v>
      </c>
      <c r="D42" s="8" t="s">
        <v>66</v>
      </c>
      <c r="E42" s="14" t="s">
        <v>154</v>
      </c>
      <c r="F42" s="14" t="s">
        <v>154</v>
      </c>
      <c r="G42" s="14" t="s">
        <v>235</v>
      </c>
    </row>
    <row r="43" spans="1:7" s="42" customFormat="1" ht="28.5" customHeight="1">
      <c r="A43" s="1">
        <v>36</v>
      </c>
      <c r="B43" s="27" t="s">
        <v>67</v>
      </c>
      <c r="C43" s="35" t="s">
        <v>68</v>
      </c>
      <c r="D43" s="8" t="s">
        <v>69</v>
      </c>
      <c r="E43" s="14" t="s">
        <v>155</v>
      </c>
      <c r="F43" s="14" t="s">
        <v>226</v>
      </c>
      <c r="G43" s="14" t="s">
        <v>202</v>
      </c>
    </row>
    <row r="44" spans="1:7" s="42" customFormat="1" ht="28.5" customHeight="1">
      <c r="A44" s="1">
        <v>37</v>
      </c>
      <c r="B44" s="27" t="s">
        <v>70</v>
      </c>
      <c r="C44" s="35" t="s">
        <v>71</v>
      </c>
      <c r="D44" s="8" t="s">
        <v>173</v>
      </c>
      <c r="E44" s="14" t="s">
        <v>150</v>
      </c>
      <c r="F44" s="14" t="s">
        <v>150</v>
      </c>
      <c r="G44" s="14" t="s">
        <v>150</v>
      </c>
    </row>
    <row r="45" spans="1:7" s="42" customFormat="1" ht="28.5" customHeight="1">
      <c r="A45" s="1">
        <v>38</v>
      </c>
      <c r="B45" s="27" t="s">
        <v>72</v>
      </c>
      <c r="C45" s="35" t="s">
        <v>73</v>
      </c>
      <c r="D45" s="8" t="s">
        <v>173</v>
      </c>
      <c r="E45" s="14" t="s">
        <v>150</v>
      </c>
      <c r="F45" s="14" t="s">
        <v>150</v>
      </c>
      <c r="G45" s="14" t="s">
        <v>150</v>
      </c>
    </row>
    <row r="46" spans="1:7" s="42" customFormat="1" ht="28.5" customHeight="1">
      <c r="A46" s="1">
        <v>39</v>
      </c>
      <c r="B46" s="27" t="s">
        <v>74</v>
      </c>
      <c r="C46" s="35" t="s">
        <v>75</v>
      </c>
      <c r="D46" s="8" t="s">
        <v>173</v>
      </c>
      <c r="E46" s="14" t="s">
        <v>150</v>
      </c>
      <c r="F46" s="14" t="s">
        <v>150</v>
      </c>
      <c r="G46" s="14" t="s">
        <v>150</v>
      </c>
    </row>
    <row r="47" spans="1:7" s="42" customFormat="1" ht="28.5" customHeight="1">
      <c r="A47" s="1">
        <v>40</v>
      </c>
      <c r="B47" s="27" t="s">
        <v>76</v>
      </c>
      <c r="C47" s="35" t="s">
        <v>78</v>
      </c>
      <c r="D47" s="8" t="s">
        <v>173</v>
      </c>
      <c r="E47" s="14" t="s">
        <v>150</v>
      </c>
      <c r="F47" s="14" t="s">
        <v>150</v>
      </c>
      <c r="G47" s="14" t="s">
        <v>150</v>
      </c>
    </row>
    <row r="48" spans="1:7" s="42" customFormat="1" ht="28.5" customHeight="1">
      <c r="A48" s="1">
        <v>41</v>
      </c>
      <c r="B48" s="27" t="s">
        <v>77</v>
      </c>
      <c r="C48" s="36" t="s">
        <v>186</v>
      </c>
      <c r="D48" s="37"/>
      <c r="E48" s="14">
        <v>2.5</v>
      </c>
      <c r="F48" s="14">
        <v>2.5</v>
      </c>
      <c r="G48" s="14">
        <v>2.5</v>
      </c>
    </row>
    <row r="49" spans="1:7" s="42" customFormat="1" ht="28.5" customHeight="1">
      <c r="A49" s="1">
        <v>42</v>
      </c>
      <c r="B49" s="27" t="s">
        <v>79</v>
      </c>
      <c r="C49" s="36" t="s">
        <v>187</v>
      </c>
      <c r="D49" s="8" t="s">
        <v>173</v>
      </c>
      <c r="E49" s="14" t="s">
        <v>150</v>
      </c>
      <c r="F49" s="14" t="s">
        <v>150</v>
      </c>
      <c r="G49" s="14" t="s">
        <v>150</v>
      </c>
    </row>
    <row r="50" spans="1:7" s="42" customFormat="1" ht="28.5" customHeight="1">
      <c r="A50" s="1">
        <v>43</v>
      </c>
      <c r="B50" s="27" t="s">
        <v>81</v>
      </c>
      <c r="C50" s="35" t="s">
        <v>80</v>
      </c>
      <c r="D50" s="8" t="s">
        <v>173</v>
      </c>
      <c r="E50" s="14" t="s">
        <v>150</v>
      </c>
      <c r="F50" s="14" t="s">
        <v>150</v>
      </c>
      <c r="G50" s="14" t="s">
        <v>150</v>
      </c>
    </row>
    <row r="51" spans="1:7" s="42" customFormat="1" ht="28.5" customHeight="1">
      <c r="A51" s="1">
        <v>44</v>
      </c>
      <c r="B51" s="27" t="s">
        <v>83</v>
      </c>
      <c r="C51" s="35" t="s">
        <v>82</v>
      </c>
      <c r="D51" s="8" t="s">
        <v>173</v>
      </c>
      <c r="E51" s="14" t="s">
        <v>150</v>
      </c>
      <c r="F51" s="14" t="s">
        <v>150</v>
      </c>
      <c r="G51" s="14" t="s">
        <v>150</v>
      </c>
    </row>
    <row r="52" spans="1:7" s="42" customFormat="1" ht="28.5" customHeight="1">
      <c r="A52" s="1">
        <v>45</v>
      </c>
      <c r="B52" s="27" t="s">
        <v>85</v>
      </c>
      <c r="C52" s="35" t="s">
        <v>84</v>
      </c>
      <c r="D52" s="8" t="s">
        <v>173</v>
      </c>
      <c r="E52" s="14" t="s">
        <v>150</v>
      </c>
      <c r="F52" s="14" t="s">
        <v>150</v>
      </c>
      <c r="G52" s="14" t="s">
        <v>150</v>
      </c>
    </row>
    <row r="53" spans="1:7" s="42" customFormat="1" ht="28.5" customHeight="1">
      <c r="A53" s="1">
        <v>46</v>
      </c>
      <c r="B53" s="27" t="s">
        <v>87</v>
      </c>
      <c r="C53" s="35" t="s">
        <v>86</v>
      </c>
      <c r="D53" s="8" t="s">
        <v>173</v>
      </c>
      <c r="E53" s="14" t="s">
        <v>150</v>
      </c>
      <c r="F53" s="14" t="s">
        <v>150</v>
      </c>
      <c r="G53" s="14" t="s">
        <v>150</v>
      </c>
    </row>
    <row r="54" spans="1:7" s="42" customFormat="1" ht="28.5" customHeight="1">
      <c r="A54" s="1">
        <v>47</v>
      </c>
      <c r="B54" s="27" t="s">
        <v>89</v>
      </c>
      <c r="C54" s="35" t="s">
        <v>88</v>
      </c>
      <c r="D54" s="8" t="s">
        <v>173</v>
      </c>
      <c r="E54" s="14" t="s">
        <v>150</v>
      </c>
      <c r="F54" s="14" t="s">
        <v>150</v>
      </c>
      <c r="G54" s="14" t="s">
        <v>150</v>
      </c>
    </row>
    <row r="55" spans="1:7" s="42" customFormat="1" ht="28.5" customHeight="1">
      <c r="A55" s="1">
        <v>48</v>
      </c>
      <c r="B55" s="27" t="s">
        <v>91</v>
      </c>
      <c r="C55" s="35" t="s">
        <v>90</v>
      </c>
      <c r="D55" s="8" t="s">
        <v>173</v>
      </c>
      <c r="E55" s="14" t="s">
        <v>150</v>
      </c>
      <c r="F55" s="14" t="s">
        <v>150</v>
      </c>
      <c r="G55" s="14" t="s">
        <v>150</v>
      </c>
    </row>
    <row r="56" spans="1:7" s="42" customFormat="1" ht="28.5" customHeight="1">
      <c r="A56" s="1">
        <v>49</v>
      </c>
      <c r="B56" s="27" t="s">
        <v>93</v>
      </c>
      <c r="C56" s="35" t="s">
        <v>92</v>
      </c>
      <c r="D56" s="8" t="s">
        <v>173</v>
      </c>
      <c r="E56" s="14" t="s">
        <v>150</v>
      </c>
      <c r="F56" s="14" t="s">
        <v>150</v>
      </c>
      <c r="G56" s="14" t="s">
        <v>150</v>
      </c>
    </row>
    <row r="57" spans="1:7" s="42" customFormat="1" ht="28.5" customHeight="1">
      <c r="A57" s="1">
        <v>50</v>
      </c>
      <c r="B57" s="27" t="s">
        <v>95</v>
      </c>
      <c r="C57" s="35" t="s">
        <v>94</v>
      </c>
      <c r="D57" s="26"/>
      <c r="E57" s="14" t="s">
        <v>156</v>
      </c>
      <c r="F57" s="14" t="s">
        <v>227</v>
      </c>
      <c r="G57" s="14" t="s">
        <v>156</v>
      </c>
    </row>
    <row r="58" spans="1:7" s="42" customFormat="1" ht="28.5" customHeight="1">
      <c r="A58" s="1">
        <v>51</v>
      </c>
      <c r="B58" s="27" t="s">
        <v>97</v>
      </c>
      <c r="C58" s="35" t="s">
        <v>96</v>
      </c>
      <c r="D58" s="8" t="s">
        <v>173</v>
      </c>
      <c r="E58" s="14" t="s">
        <v>150</v>
      </c>
      <c r="F58" s="14" t="s">
        <v>150</v>
      </c>
      <c r="G58" s="14" t="s">
        <v>150</v>
      </c>
    </row>
    <row r="59" spans="1:7" s="42" customFormat="1" ht="28.5" customHeight="1">
      <c r="A59" s="1">
        <v>52</v>
      </c>
      <c r="B59" s="27" t="s">
        <v>99</v>
      </c>
      <c r="C59" s="35" t="s">
        <v>98</v>
      </c>
      <c r="D59" s="8" t="s">
        <v>173</v>
      </c>
      <c r="E59" s="14" t="s">
        <v>150</v>
      </c>
      <c r="F59" s="14" t="s">
        <v>150</v>
      </c>
      <c r="G59" s="14" t="s">
        <v>150</v>
      </c>
    </row>
    <row r="60" spans="1:7" s="42" customFormat="1" ht="28.5" customHeight="1">
      <c r="A60" s="1">
        <v>53</v>
      </c>
      <c r="B60" s="27" t="s">
        <v>101</v>
      </c>
      <c r="C60" s="35" t="s">
        <v>100</v>
      </c>
      <c r="D60" s="8" t="s">
        <v>173</v>
      </c>
      <c r="E60" s="14" t="s">
        <v>150</v>
      </c>
      <c r="F60" s="14" t="s">
        <v>150</v>
      </c>
      <c r="G60" s="14" t="s">
        <v>151</v>
      </c>
    </row>
    <row r="61" spans="1:7" s="42" customFormat="1" ht="28.5" customHeight="1">
      <c r="A61" s="1">
        <v>54</v>
      </c>
      <c r="B61" s="27" t="s">
        <v>103</v>
      </c>
      <c r="C61" s="35" t="s">
        <v>102</v>
      </c>
      <c r="D61" s="8" t="s">
        <v>173</v>
      </c>
      <c r="E61" s="14" t="s">
        <v>150</v>
      </c>
      <c r="F61" s="14" t="s">
        <v>150</v>
      </c>
      <c r="G61" s="14" t="s">
        <v>151</v>
      </c>
    </row>
    <row r="62" spans="1:7" s="42" customFormat="1" ht="28.5" customHeight="1">
      <c r="A62" s="1">
        <v>55</v>
      </c>
      <c r="B62" s="27" t="s">
        <v>105</v>
      </c>
      <c r="C62" s="35" t="s">
        <v>104</v>
      </c>
      <c r="D62" s="8" t="s">
        <v>173</v>
      </c>
      <c r="E62" s="14" t="s">
        <v>150</v>
      </c>
      <c r="F62" s="14" t="s">
        <v>150</v>
      </c>
      <c r="G62" s="14" t="s">
        <v>150</v>
      </c>
    </row>
    <row r="63" spans="1:7" s="42" customFormat="1" ht="28.5" customHeight="1">
      <c r="A63" s="1">
        <v>56</v>
      </c>
      <c r="B63" s="28" t="s">
        <v>188</v>
      </c>
      <c r="C63" s="38" t="s">
        <v>106</v>
      </c>
      <c r="D63" s="10" t="s">
        <v>173</v>
      </c>
      <c r="E63" s="12" t="s">
        <v>150</v>
      </c>
      <c r="F63" s="12" t="s">
        <v>150</v>
      </c>
      <c r="G63" s="12" t="s">
        <v>150</v>
      </c>
    </row>
    <row r="64" spans="1:7" s="42" customFormat="1" ht="28.5" customHeight="1">
      <c r="A64" s="1">
        <v>57</v>
      </c>
      <c r="B64" s="11" t="s">
        <v>107</v>
      </c>
      <c r="C64" s="30" t="s">
        <v>108</v>
      </c>
      <c r="D64" s="23"/>
      <c r="E64" s="16" t="s">
        <v>145</v>
      </c>
      <c r="F64" s="19" t="s">
        <v>145</v>
      </c>
      <c r="G64" s="20" t="s">
        <v>145</v>
      </c>
    </row>
    <row r="65" spans="1:7" s="42" customFormat="1" ht="28.5" customHeight="1">
      <c r="A65" s="1">
        <v>58</v>
      </c>
      <c r="B65" s="25" t="s">
        <v>109</v>
      </c>
      <c r="C65" s="32" t="s">
        <v>110</v>
      </c>
      <c r="D65" s="7" t="s">
        <v>173</v>
      </c>
      <c r="E65" s="13" t="s">
        <v>150</v>
      </c>
      <c r="F65" s="13" t="s">
        <v>150</v>
      </c>
      <c r="G65" s="13" t="s">
        <v>150</v>
      </c>
    </row>
    <row r="66" spans="1:7" s="42" customFormat="1" ht="28.5" customHeight="1">
      <c r="A66" s="1">
        <v>59</v>
      </c>
      <c r="B66" s="27" t="s">
        <v>111</v>
      </c>
      <c r="C66" s="26" t="s">
        <v>112</v>
      </c>
      <c r="D66" s="8" t="s">
        <v>173</v>
      </c>
      <c r="E66" s="14" t="s">
        <v>150</v>
      </c>
      <c r="F66" s="14" t="s">
        <v>150</v>
      </c>
      <c r="G66" s="14" t="s">
        <v>150</v>
      </c>
    </row>
    <row r="67" spans="1:7" s="42" customFormat="1" ht="28.5" customHeight="1">
      <c r="A67" s="1">
        <v>60</v>
      </c>
      <c r="B67" s="27" t="s">
        <v>113</v>
      </c>
      <c r="C67" s="26" t="s">
        <v>114</v>
      </c>
      <c r="D67" s="8" t="s">
        <v>173</v>
      </c>
      <c r="E67" s="14" t="s">
        <v>150</v>
      </c>
      <c r="F67" s="14" t="s">
        <v>150</v>
      </c>
      <c r="G67" s="14" t="s">
        <v>150</v>
      </c>
    </row>
    <row r="68" spans="1:7" s="42" customFormat="1" ht="28.5" customHeight="1">
      <c r="A68" s="1">
        <v>61</v>
      </c>
      <c r="B68" s="27" t="s">
        <v>115</v>
      </c>
      <c r="C68" s="26" t="s">
        <v>116</v>
      </c>
      <c r="D68" s="8" t="s">
        <v>173</v>
      </c>
      <c r="E68" s="14" t="s">
        <v>150</v>
      </c>
      <c r="F68" s="14" t="s">
        <v>150</v>
      </c>
      <c r="G68" s="14" t="s">
        <v>150</v>
      </c>
    </row>
    <row r="69" spans="1:7" s="42" customFormat="1" ht="28.5" customHeight="1">
      <c r="A69" s="1">
        <v>62</v>
      </c>
      <c r="B69" s="27" t="s">
        <v>117</v>
      </c>
      <c r="C69" s="26" t="s">
        <v>118</v>
      </c>
      <c r="D69" s="8" t="s">
        <v>173</v>
      </c>
      <c r="E69" s="14" t="s">
        <v>150</v>
      </c>
      <c r="F69" s="14" t="s">
        <v>150</v>
      </c>
      <c r="G69" s="14" t="s">
        <v>150</v>
      </c>
    </row>
    <row r="70" spans="1:7" s="42" customFormat="1" ht="28.5" customHeight="1">
      <c r="A70" s="1">
        <v>63</v>
      </c>
      <c r="B70" s="27" t="s">
        <v>119</v>
      </c>
      <c r="C70" s="26" t="s">
        <v>120</v>
      </c>
      <c r="D70" s="8" t="s">
        <v>173</v>
      </c>
      <c r="E70" s="14" t="s">
        <v>150</v>
      </c>
      <c r="F70" s="14" t="s">
        <v>150</v>
      </c>
      <c r="G70" s="14" t="s">
        <v>150</v>
      </c>
    </row>
    <row r="71" spans="1:7" s="42" customFormat="1" ht="28.5" customHeight="1">
      <c r="A71" s="1">
        <v>64</v>
      </c>
      <c r="B71" s="27" t="s">
        <v>121</v>
      </c>
      <c r="C71" s="26" t="s">
        <v>122</v>
      </c>
      <c r="D71" s="8" t="s">
        <v>173</v>
      </c>
      <c r="E71" s="14" t="s">
        <v>150</v>
      </c>
      <c r="F71" s="14" t="s">
        <v>150</v>
      </c>
      <c r="G71" s="14" t="s">
        <v>150</v>
      </c>
    </row>
    <row r="72" spans="1:7" s="42" customFormat="1" ht="28.5" customHeight="1">
      <c r="A72" s="1">
        <v>65</v>
      </c>
      <c r="B72" s="27" t="s">
        <v>123</v>
      </c>
      <c r="C72" s="26" t="s">
        <v>124</v>
      </c>
      <c r="D72" s="8" t="s">
        <v>173</v>
      </c>
      <c r="E72" s="14" t="s">
        <v>150</v>
      </c>
      <c r="F72" s="14" t="s">
        <v>150</v>
      </c>
      <c r="G72" s="14" t="s">
        <v>150</v>
      </c>
    </row>
    <row r="73" spans="1:7" s="42" customFormat="1" ht="28.5" customHeight="1">
      <c r="A73" s="1">
        <v>66</v>
      </c>
      <c r="B73" s="27" t="s">
        <v>125</v>
      </c>
      <c r="C73" s="26" t="s">
        <v>126</v>
      </c>
      <c r="D73" s="8" t="s">
        <v>127</v>
      </c>
      <c r="E73" s="14" t="s">
        <v>150</v>
      </c>
      <c r="F73" s="14" t="s">
        <v>150</v>
      </c>
      <c r="G73" s="14" t="s">
        <v>150</v>
      </c>
    </row>
    <row r="74" spans="1:7" s="42" customFormat="1" ht="28.5" customHeight="1">
      <c r="A74" s="1">
        <v>67</v>
      </c>
      <c r="B74" s="27" t="s">
        <v>128</v>
      </c>
      <c r="C74" s="26" t="s">
        <v>129</v>
      </c>
      <c r="D74" s="8" t="s">
        <v>173</v>
      </c>
      <c r="E74" s="14" t="s">
        <v>150</v>
      </c>
      <c r="F74" s="14" t="s">
        <v>150</v>
      </c>
      <c r="G74" s="14" t="s">
        <v>150</v>
      </c>
    </row>
    <row r="75" spans="1:7" s="42" customFormat="1" ht="28.5" customHeight="1">
      <c r="A75" s="1">
        <v>68</v>
      </c>
      <c r="B75" s="27" t="s">
        <v>130</v>
      </c>
      <c r="C75" s="26" t="s">
        <v>189</v>
      </c>
      <c r="D75" s="8" t="s">
        <v>173</v>
      </c>
      <c r="E75" s="14" t="s">
        <v>150</v>
      </c>
      <c r="F75" s="14" t="s">
        <v>150</v>
      </c>
      <c r="G75" s="14" t="s">
        <v>150</v>
      </c>
    </row>
    <row r="76" spans="1:7" s="42" customFormat="1" ht="28.5" customHeight="1">
      <c r="A76" s="1">
        <v>69</v>
      </c>
      <c r="B76" s="27" t="s">
        <v>131</v>
      </c>
      <c r="C76" s="26" t="s">
        <v>132</v>
      </c>
      <c r="D76" s="8" t="s">
        <v>173</v>
      </c>
      <c r="E76" s="14" t="s">
        <v>150</v>
      </c>
      <c r="F76" s="14" t="s">
        <v>150</v>
      </c>
      <c r="G76" s="14" t="s">
        <v>150</v>
      </c>
    </row>
    <row r="77" spans="1:7" s="42" customFormat="1" ht="28.5" customHeight="1">
      <c r="A77" s="1">
        <v>70</v>
      </c>
      <c r="B77" s="27" t="s">
        <v>133</v>
      </c>
      <c r="C77" s="26" t="s">
        <v>134</v>
      </c>
      <c r="D77" s="8" t="s">
        <v>173</v>
      </c>
      <c r="E77" s="14" t="s">
        <v>150</v>
      </c>
      <c r="F77" s="14" t="s">
        <v>150</v>
      </c>
      <c r="G77" s="14" t="s">
        <v>150</v>
      </c>
    </row>
    <row r="78" spans="1:7" s="42" customFormat="1" ht="28.5" customHeight="1">
      <c r="A78" s="1">
        <v>71</v>
      </c>
      <c r="B78" s="27" t="s">
        <v>135</v>
      </c>
      <c r="C78" s="26" t="s">
        <v>190</v>
      </c>
      <c r="D78" s="8" t="s">
        <v>173</v>
      </c>
      <c r="E78" s="14" t="s">
        <v>150</v>
      </c>
      <c r="F78" s="14" t="s">
        <v>150</v>
      </c>
      <c r="G78" s="14" t="s">
        <v>150</v>
      </c>
    </row>
    <row r="79" spans="1:7" s="42" customFormat="1" ht="28.5" customHeight="1">
      <c r="A79" s="1">
        <v>72</v>
      </c>
      <c r="B79" s="27" t="s">
        <v>191</v>
      </c>
      <c r="C79" s="26" t="s">
        <v>192</v>
      </c>
      <c r="D79" s="8" t="s">
        <v>173</v>
      </c>
      <c r="E79" s="14" t="s">
        <v>151</v>
      </c>
      <c r="F79" s="14" t="s">
        <v>150</v>
      </c>
      <c r="G79" s="14" t="s">
        <v>151</v>
      </c>
    </row>
    <row r="80" spans="1:7" s="42" customFormat="1" ht="18" customHeight="1">
      <c r="A80" s="1">
        <v>73</v>
      </c>
      <c r="B80" s="28" t="s">
        <v>193</v>
      </c>
      <c r="C80" s="29" t="s">
        <v>194</v>
      </c>
      <c r="D80" s="10" t="s">
        <v>173</v>
      </c>
      <c r="E80" s="12" t="s">
        <v>151</v>
      </c>
      <c r="F80" s="12" t="s">
        <v>150</v>
      </c>
      <c r="G80" s="12" t="s">
        <v>151</v>
      </c>
    </row>
    <row r="81" spans="1:10" s="42" customFormat="1" ht="33" customHeight="1">
      <c r="A81" s="1">
        <v>74</v>
      </c>
      <c r="B81" s="39" t="s">
        <v>136</v>
      </c>
      <c r="C81" s="40" t="s">
        <v>137</v>
      </c>
      <c r="D81" s="40"/>
      <c r="E81" s="12" t="s">
        <v>147</v>
      </c>
      <c r="F81" s="12" t="s">
        <v>147</v>
      </c>
      <c r="G81" s="12" t="s">
        <v>147</v>
      </c>
    </row>
    <row r="82" spans="1:10" s="42" customFormat="1" ht="30" customHeight="1">
      <c r="A82" s="1">
        <v>75</v>
      </c>
      <c r="B82" s="24" t="s">
        <v>138</v>
      </c>
      <c r="C82" s="41" t="s">
        <v>139</v>
      </c>
      <c r="D82" s="41"/>
      <c r="E82" s="17" t="s">
        <v>147</v>
      </c>
      <c r="F82" s="17" t="s">
        <v>147</v>
      </c>
      <c r="G82" s="17" t="s">
        <v>147</v>
      </c>
    </row>
    <row r="83" spans="1:10" s="42" customFormat="1" ht="30.75" customHeight="1">
      <c r="A83" s="1">
        <v>76</v>
      </c>
      <c r="B83" s="24" t="s">
        <v>140</v>
      </c>
      <c r="C83" s="41" t="s">
        <v>141</v>
      </c>
      <c r="D83" s="41"/>
      <c r="E83" s="17" t="s">
        <v>147</v>
      </c>
      <c r="F83" s="17" t="s">
        <v>147</v>
      </c>
      <c r="G83" s="17" t="s">
        <v>147</v>
      </c>
    </row>
    <row r="84" spans="1:10" s="42" customFormat="1">
      <c r="A84" s="51"/>
      <c r="B84" s="49"/>
      <c r="C84" s="49"/>
      <c r="D84" s="49"/>
      <c r="E84" s="49"/>
      <c r="F84" s="49"/>
    </row>
    <row r="85" spans="1:10" s="42" customFormat="1">
      <c r="B85" s="49"/>
      <c r="C85" s="49"/>
      <c r="D85" s="49"/>
      <c r="E85" s="49"/>
      <c r="F85" s="49"/>
      <c r="G85" s="49"/>
      <c r="H85" s="49"/>
      <c r="I85" s="49"/>
      <c r="J85" s="49"/>
    </row>
    <row r="86" spans="1:10">
      <c r="F86" s="43"/>
    </row>
    <row r="87" spans="1:10">
      <c r="F87" s="43"/>
    </row>
  </sheetData>
  <mergeCells count="1">
    <mergeCell ref="B6:C6"/>
  </mergeCells>
  <phoneticPr fontId="21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6"/>
  <dimension ref="A7:I91"/>
  <sheetViews>
    <sheetView view="pageBreakPreview" workbookViewId="0">
      <selection activeCell="O14" sqref="O14"/>
    </sheetView>
  </sheetViews>
  <sheetFormatPr defaultColWidth="9.140625" defaultRowHeight="12.75"/>
  <cols>
    <col min="1" max="1" width="6.28515625" style="52" customWidth="1"/>
    <col min="2" max="2" width="36.42578125" style="52" bestFit="1" customWidth="1"/>
    <col min="3" max="3" width="19.140625" style="52" customWidth="1"/>
    <col min="4" max="4" width="16.85546875" style="53" bestFit="1" customWidth="1"/>
    <col min="5" max="5" width="16.140625" style="52" customWidth="1"/>
    <col min="6" max="6" width="11" style="52" hidden="1" customWidth="1"/>
    <col min="7" max="7" width="22.28515625" style="52" hidden="1" customWidth="1"/>
    <col min="8" max="8" width="15.140625" style="52" hidden="1" customWidth="1"/>
    <col min="9" max="9" width="0" style="52" hidden="1" customWidth="1"/>
    <col min="10" max="16384" width="9.140625" style="52"/>
  </cols>
  <sheetData>
    <row r="7" spans="1:9" ht="16.5" customHeight="1"/>
    <row r="8" spans="1:9" ht="24" customHeight="1">
      <c r="B8" s="93" t="s">
        <v>246</v>
      </c>
      <c r="C8" s="93"/>
      <c r="D8" s="93"/>
      <c r="E8" s="93"/>
    </row>
    <row r="9" spans="1:9">
      <c r="B9" s="96" t="s">
        <v>247</v>
      </c>
      <c r="C9" s="96"/>
    </row>
    <row r="11" spans="1:9">
      <c r="A11" s="66" t="s">
        <v>274</v>
      </c>
      <c r="B11" s="71"/>
      <c r="C11" s="56"/>
      <c r="D11" s="94" t="str">
        <f>INDEX(G16:G22,G15)</f>
        <v>Ampla - 36 - 16 - 1250</v>
      </c>
      <c r="E11" s="95"/>
    </row>
    <row r="12" spans="1:9">
      <c r="A12" s="72" t="s">
        <v>0</v>
      </c>
      <c r="B12" s="72" t="s">
        <v>1</v>
      </c>
      <c r="C12" s="72" t="s">
        <v>2</v>
      </c>
      <c r="D12" s="97">
        <f>IF(IFERROR(INDEX(I16:I37,G15),"")=0,"",IFERROR(INDEX(I16:I37,G15),""))</f>
        <v>4544547</v>
      </c>
      <c r="E12" s="98"/>
    </row>
    <row r="13" spans="1:9">
      <c r="A13" s="54"/>
      <c r="B13" s="68"/>
      <c r="C13" s="69"/>
      <c r="D13" s="62" t="s">
        <v>239</v>
      </c>
      <c r="E13" s="67" t="s">
        <v>240</v>
      </c>
    </row>
    <row r="14" spans="1:9">
      <c r="A14" s="92"/>
      <c r="B14" s="92"/>
      <c r="C14" s="61"/>
      <c r="D14" s="57"/>
      <c r="E14" s="58"/>
    </row>
    <row r="15" spans="1:9">
      <c r="A15" s="60" t="s">
        <v>3</v>
      </c>
      <c r="B15" s="60" t="s">
        <v>4</v>
      </c>
      <c r="C15" s="60"/>
      <c r="D15" s="57"/>
      <c r="E15" s="57"/>
      <c r="G15" s="52">
        <v>1</v>
      </c>
    </row>
    <row r="16" spans="1:9">
      <c r="A16" s="65" t="s">
        <v>5</v>
      </c>
      <c r="B16" s="63" t="s">
        <v>6</v>
      </c>
      <c r="C16" s="54" t="s">
        <v>7</v>
      </c>
      <c r="D16" s="57">
        <f>IF(VLOOKUP(H16,Resumen_36kV!$A$8:$AO$83,$G$15+4)="","",VLOOKUP(H16,Resumen_36kV!$A$8:$AO$83,$G$15+4))</f>
        <v>36</v>
      </c>
      <c r="E16" s="58"/>
      <c r="G16" s="59" t="s">
        <v>243</v>
      </c>
      <c r="H16" s="53">
        <v>1</v>
      </c>
      <c r="I16" s="52">
        <v>4544547</v>
      </c>
    </row>
    <row r="17" spans="1:8">
      <c r="A17" s="65" t="s">
        <v>8</v>
      </c>
      <c r="B17" s="63" t="s">
        <v>9</v>
      </c>
      <c r="C17" s="54" t="s">
        <v>164</v>
      </c>
      <c r="D17" s="57">
        <f>IF(VLOOKUP(H17,Resumen_36kV!$A$8:$AO$83,$G$15+4)="","",VLOOKUP(H17,Resumen_36kV!$A$8:$AO$83,$G$15+4))</f>
        <v>16</v>
      </c>
      <c r="E17" s="58"/>
      <c r="G17" s="59" t="s">
        <v>244</v>
      </c>
      <c r="H17" s="53">
        <v>2</v>
      </c>
    </row>
    <row r="18" spans="1:8">
      <c r="A18" s="65" t="s">
        <v>10</v>
      </c>
      <c r="B18" s="63" t="s">
        <v>11</v>
      </c>
      <c r="C18" s="54" t="s">
        <v>165</v>
      </c>
      <c r="D18" s="57">
        <f>IF(VLOOKUP(H18,Resumen_36kV!$A$8:$AO$83,$G$15+4)="","",VLOOKUP(H18,Resumen_36kV!$A$8:$AO$83,$G$15+4))</f>
        <v>1250</v>
      </c>
      <c r="E18" s="58"/>
      <c r="G18" s="59" t="s">
        <v>245</v>
      </c>
      <c r="H18" s="53">
        <v>3</v>
      </c>
    </row>
    <row r="19" spans="1:8">
      <c r="A19" s="65" t="s">
        <v>12</v>
      </c>
      <c r="B19" s="63" t="s">
        <v>13</v>
      </c>
      <c r="C19" s="54" t="s">
        <v>166</v>
      </c>
      <c r="D19" s="57">
        <f>IF(VLOOKUP(H19,Resumen_36kV!$A$8:$AO$83,$G$15+4)="","",VLOOKUP(H19,Resumen_36kV!$A$8:$AO$83,$G$15+4))</f>
        <v>170</v>
      </c>
      <c r="E19" s="58"/>
      <c r="G19" s="59"/>
      <c r="H19" s="53">
        <v>4</v>
      </c>
    </row>
    <row r="20" spans="1:8">
      <c r="A20" s="65" t="s">
        <v>14</v>
      </c>
      <c r="B20" s="63" t="s">
        <v>15</v>
      </c>
      <c r="C20" s="54" t="s">
        <v>7</v>
      </c>
      <c r="D20" s="57">
        <f>IF(VLOOKUP(H20,Resumen_36kV!$A$8:$AO$83,$G$15+4)="","",VLOOKUP(H20,Resumen_36kV!$A$8:$AO$83,$G$15+4))</f>
        <v>70</v>
      </c>
      <c r="E20" s="58"/>
      <c r="G20" s="59"/>
      <c r="H20" s="53">
        <v>5</v>
      </c>
    </row>
    <row r="21" spans="1:8">
      <c r="A21" s="65" t="s">
        <v>16</v>
      </c>
      <c r="B21" s="63" t="s">
        <v>17</v>
      </c>
      <c r="C21" s="54" t="s">
        <v>167</v>
      </c>
      <c r="D21" s="57">
        <f>IF(VLOOKUP(H21,Resumen_36kV!$A$8:$AO$83,$G$15+4)="","",VLOOKUP(H21,Resumen_36kV!$A$8:$AO$83,$G$15+4))</f>
        <v>60</v>
      </c>
      <c r="E21" s="58"/>
      <c r="G21" s="59"/>
      <c r="H21" s="53">
        <v>6</v>
      </c>
    </row>
    <row r="22" spans="1:8">
      <c r="A22" s="65" t="s">
        <v>18</v>
      </c>
      <c r="B22" s="63" t="s">
        <v>19</v>
      </c>
      <c r="C22" s="63"/>
      <c r="D22" s="57">
        <f>IF(VLOOKUP(H22,Resumen_36kV!$A$8:$AO$83,$G$15+4)="","",VLOOKUP(H22,Resumen_36kV!$A$8:$AO$83,$G$15+4))</f>
        <v>3</v>
      </c>
      <c r="E22" s="58"/>
      <c r="G22" s="59"/>
      <c r="H22" s="53">
        <v>7</v>
      </c>
    </row>
    <row r="23" spans="1:8">
      <c r="A23" s="65" t="s">
        <v>20</v>
      </c>
      <c r="B23" s="63" t="s">
        <v>168</v>
      </c>
      <c r="C23" s="63"/>
      <c r="D23" s="57" t="str">
        <f>IF(VLOOKUP(H23,Resumen_36kV!$A$8:$AO$83,$G$15+4)="","",VLOOKUP(H23,Resumen_36kV!$A$8:$AO$83,$G$15+4))</f>
        <v>O-0,3s-CO-3min-CO</v>
      </c>
      <c r="E23" s="58"/>
      <c r="H23" s="53">
        <v>8</v>
      </c>
    </row>
    <row r="24" spans="1:8">
      <c r="A24" s="65" t="s">
        <v>21</v>
      </c>
      <c r="B24" s="63" t="s">
        <v>23</v>
      </c>
      <c r="C24" s="54" t="s">
        <v>24</v>
      </c>
      <c r="D24" s="57">
        <f>IF(VLOOKUP(H24,Resumen_36kV!$A$8:$AO$83,$G$15+4)="","",VLOOKUP(H24,Resumen_36kV!$A$8:$AO$83,$G$15+4))</f>
        <v>50</v>
      </c>
      <c r="E24" s="58"/>
      <c r="H24" s="53">
        <v>9</v>
      </c>
    </row>
    <row r="25" spans="1:8">
      <c r="A25" s="65" t="s">
        <v>22</v>
      </c>
      <c r="B25" s="63" t="s">
        <v>169</v>
      </c>
      <c r="C25" s="54" t="s">
        <v>170</v>
      </c>
      <c r="D25" s="57" t="str">
        <f>IF(VLOOKUP(H25,Resumen_36kV!$A$8:$AO$83,$G$15+4)="","",VLOOKUP(H25,Resumen_36kV!$A$8:$AO$83,$G$15+4))</f>
        <v>SF6</v>
      </c>
      <c r="E25" s="58"/>
      <c r="H25" s="53">
        <v>10</v>
      </c>
    </row>
    <row r="26" spans="1:8">
      <c r="A26" s="60" t="s">
        <v>25</v>
      </c>
      <c r="B26" s="60" t="s">
        <v>26</v>
      </c>
      <c r="C26" s="60"/>
      <c r="D26" s="57" t="str">
        <f>IF(VLOOKUP(H26,Resumen_36kV!$A$8:$AO$83,$G$15+4)="","",VLOOKUP(H26,Resumen_36kV!$A$8:$AO$83,$G$15+4))</f>
        <v/>
      </c>
      <c r="E26" s="58"/>
      <c r="H26" s="53">
        <v>11</v>
      </c>
    </row>
    <row r="27" spans="1:8">
      <c r="A27" s="65" t="s">
        <v>27</v>
      </c>
      <c r="B27" s="63" t="s">
        <v>28</v>
      </c>
      <c r="C27" s="63"/>
      <c r="D27" s="57" t="str">
        <f>IF(VLOOKUP(H27,Resumen_36kV!$A$8:$AO$83,$G$15+4)="","",VLOOKUP(H27,Resumen_36kV!$A$8:$AO$83,$G$15+4))</f>
        <v>IEC-62271-100</v>
      </c>
      <c r="E27" s="58"/>
      <c r="H27" s="53">
        <v>12</v>
      </c>
    </row>
    <row r="28" spans="1:8">
      <c r="A28" s="65" t="s">
        <v>29</v>
      </c>
      <c r="B28" s="63" t="s">
        <v>30</v>
      </c>
      <c r="C28" s="63"/>
      <c r="D28" s="57" t="str">
        <f>IF(VLOOKUP(H28,Resumen_36kV!$A$8:$AO$83,$G$15+4)="","",VLOOKUP(H28,Resumen_36kV!$A$8:$AO$83,$G$15+4))</f>
        <v>Inf. Fabricante</v>
      </c>
      <c r="E28" s="58"/>
      <c r="H28" s="53">
        <v>13</v>
      </c>
    </row>
    <row r="29" spans="1:8">
      <c r="A29" s="65" t="s">
        <v>31</v>
      </c>
      <c r="B29" s="63" t="s">
        <v>32</v>
      </c>
      <c r="C29" s="63"/>
      <c r="D29" s="57" t="str">
        <f>IF(VLOOKUP(H29,Resumen_36kV!$A$8:$AO$83,$G$15+4)="","",VLOOKUP(H29,Resumen_36kV!$A$8:$AO$83,$G$15+4))</f>
        <v>Inf. Fabricante</v>
      </c>
      <c r="E29" s="58"/>
      <c r="H29" s="53">
        <v>14</v>
      </c>
    </row>
    <row r="30" spans="1:8">
      <c r="A30" s="65" t="s">
        <v>33</v>
      </c>
      <c r="B30" s="63" t="s">
        <v>34</v>
      </c>
      <c r="C30" s="54" t="s">
        <v>171</v>
      </c>
      <c r="D30" s="57" t="str">
        <f>IF(VLOOKUP(H30,Resumen_36kV!$A$8:$AO$83,$G$15+4)="","",VLOOKUP(H30,Resumen_36kV!$A$8:$AO$83,$G$15+4))</f>
        <v>Exterior</v>
      </c>
      <c r="E30" s="58"/>
      <c r="H30" s="53">
        <v>15</v>
      </c>
    </row>
    <row r="31" spans="1:8">
      <c r="A31" s="65" t="s">
        <v>35</v>
      </c>
      <c r="B31" s="63" t="s">
        <v>172</v>
      </c>
      <c r="C31" s="54" t="s">
        <v>173</v>
      </c>
      <c r="D31" s="57" t="str">
        <f>IF(VLOOKUP(H31,Resumen_36kV!$A$8:$AO$83,$G$15+4)="","",VLOOKUP(H31,Resumen_36kV!$A$8:$AO$83,$G$15+4))</f>
        <v>No</v>
      </c>
      <c r="E31" s="58"/>
      <c r="H31" s="53">
        <v>16</v>
      </c>
    </row>
    <row r="32" spans="1:8">
      <c r="A32" s="65" t="s">
        <v>37</v>
      </c>
      <c r="B32" s="63" t="s">
        <v>174</v>
      </c>
      <c r="C32" s="54" t="s">
        <v>173</v>
      </c>
      <c r="D32" s="57" t="str">
        <f>IF(VLOOKUP(H32,Resumen_36kV!$A$8:$AO$83,$G$15+4)="","",VLOOKUP(H32,Resumen_36kV!$A$8:$AO$83,$G$15+4))</f>
        <v>No</v>
      </c>
      <c r="E32" s="58"/>
      <c r="H32" s="53">
        <v>17</v>
      </c>
    </row>
    <row r="33" spans="1:8" ht="25.5">
      <c r="A33" s="65" t="s">
        <v>39</v>
      </c>
      <c r="B33" s="63" t="s">
        <v>175</v>
      </c>
      <c r="C33" s="54" t="s">
        <v>173</v>
      </c>
      <c r="D33" s="57" t="str">
        <f>IF(VLOOKUP(H33,Resumen_36kV!$A$8:$AO$83,$G$15+4)="","",VLOOKUP(H33,Resumen_36kV!$A$8:$AO$83,$G$15+4))</f>
        <v>No</v>
      </c>
      <c r="E33" s="58"/>
      <c r="H33" s="53">
        <v>18</v>
      </c>
    </row>
    <row r="34" spans="1:8">
      <c r="A34" s="65" t="s">
        <v>176</v>
      </c>
      <c r="B34" s="63" t="s">
        <v>36</v>
      </c>
      <c r="C34" s="54" t="s">
        <v>173</v>
      </c>
      <c r="D34" s="57" t="str">
        <f>IF(VLOOKUP(H34,Resumen_36kV!$A$8:$AO$83,$G$15+4)="","",VLOOKUP(H34,Resumen_36kV!$A$8:$AO$83,$G$15+4))</f>
        <v>No</v>
      </c>
      <c r="E34" s="58"/>
      <c r="H34" s="53">
        <v>19</v>
      </c>
    </row>
    <row r="35" spans="1:8">
      <c r="A35" s="65" t="s">
        <v>177</v>
      </c>
      <c r="B35" s="63" t="s">
        <v>38</v>
      </c>
      <c r="C35" s="63" t="s">
        <v>178</v>
      </c>
      <c r="D35" s="57" t="str">
        <f>IF(VLOOKUP(H35,Resumen_36kV!$A$8:$AO$83,$G$15+4)="","",VLOOKUP(H35,Resumen_36kV!$A$8:$AO$83,$G$15+4))</f>
        <v>Inf. Fabricante</v>
      </c>
      <c r="E35" s="58"/>
      <c r="H35" s="53">
        <v>20</v>
      </c>
    </row>
    <row r="36" spans="1:8">
      <c r="A36" s="65" t="s">
        <v>179</v>
      </c>
      <c r="B36" s="63" t="s">
        <v>180</v>
      </c>
      <c r="C36" s="63" t="s">
        <v>181</v>
      </c>
      <c r="D36" s="57" t="str">
        <f>IF(VLOOKUP(H36,Resumen_36kV!$A$8:$AO$83,$G$15+4)="","",VLOOKUP(H36,Resumen_36kV!$A$8:$AO$83,$G$15+4))</f>
        <v>Inf. Fabricante</v>
      </c>
      <c r="E36" s="58"/>
      <c r="H36" s="53">
        <v>21</v>
      </c>
    </row>
    <row r="37" spans="1:8">
      <c r="A37" s="60" t="s">
        <v>40</v>
      </c>
      <c r="B37" s="60" t="s">
        <v>41</v>
      </c>
      <c r="C37" s="60"/>
      <c r="D37" s="57" t="str">
        <f>IF(VLOOKUP(H37,Resumen_36kV!$A$8:$AO$83,$G$15+4)="","",VLOOKUP(H37,Resumen_36kV!$A$8:$AO$83,$G$15+4))</f>
        <v/>
      </c>
      <c r="E37" s="58"/>
      <c r="H37" s="53">
        <v>22</v>
      </c>
    </row>
    <row r="38" spans="1:8">
      <c r="A38" s="65" t="s">
        <v>42</v>
      </c>
      <c r="B38" s="63" t="s">
        <v>43</v>
      </c>
      <c r="C38" s="54" t="s">
        <v>173</v>
      </c>
      <c r="D38" s="57" t="str">
        <f>IF(VLOOKUP(H38,Resumen_36kV!$A$8:$AO$83,$G$15+4)="","",VLOOKUP(H38,Resumen_36kV!$A$8:$AO$83,$G$15+4))</f>
        <v>Sí</v>
      </c>
      <c r="E38" s="58"/>
      <c r="H38" s="53">
        <v>23</v>
      </c>
    </row>
    <row r="39" spans="1:8">
      <c r="A39" s="65" t="s">
        <v>44</v>
      </c>
      <c r="B39" s="63" t="s">
        <v>182</v>
      </c>
      <c r="C39" s="63"/>
      <c r="D39" s="57" t="str">
        <f>IF(VLOOKUP(H39,Resumen_36kV!$A$8:$AO$83,$G$15+4)="","",VLOOKUP(H39,Resumen_36kV!$A$8:$AO$83,$G$15+4))</f>
        <v>-</v>
      </c>
      <c r="E39" s="58"/>
      <c r="H39" s="53">
        <v>24</v>
      </c>
    </row>
    <row r="40" spans="1:8">
      <c r="A40" s="65" t="s">
        <v>46</v>
      </c>
      <c r="B40" s="63" t="s">
        <v>45</v>
      </c>
      <c r="C40" s="54" t="s">
        <v>183</v>
      </c>
      <c r="D40" s="57" t="str">
        <f>IF(VLOOKUP(H40,Resumen_36kV!$A$8:$AO$83,$G$15+4)="","",VLOOKUP(H40,Resumen_36kV!$A$8:$AO$83,$G$15+4))</f>
        <v>25 mm/kV</v>
      </c>
      <c r="E40" s="58"/>
      <c r="H40" s="53">
        <v>25</v>
      </c>
    </row>
    <row r="41" spans="1:8" ht="24.75" customHeight="1">
      <c r="A41" s="65" t="s">
        <v>49</v>
      </c>
      <c r="B41" s="63" t="s">
        <v>47</v>
      </c>
      <c r="C41" s="54" t="s">
        <v>48</v>
      </c>
      <c r="D41" s="57" t="str">
        <f>IF(VLOOKUP(H41,Resumen_36kV!$A$8:$AO$83,$G$15+4)="","",VLOOKUP(H41,Resumen_36kV!$A$8:$AO$83,$G$15+4))</f>
        <v xml:space="preserve">Porcelana </v>
      </c>
      <c r="E41" s="58"/>
      <c r="H41" s="53">
        <v>26</v>
      </c>
    </row>
    <row r="42" spans="1:8">
      <c r="A42" s="65" t="s">
        <v>51</v>
      </c>
      <c r="B42" s="63" t="s">
        <v>50</v>
      </c>
      <c r="C42" s="63"/>
      <c r="D42" s="57" t="str">
        <f>IF(VLOOKUP(H42,Resumen_36kV!$A$8:$AO$83,$G$15+4)="","",VLOOKUP(H42,Resumen_36kV!$A$8:$AO$83,$G$15+4))</f>
        <v>Marrón</v>
      </c>
      <c r="E42" s="58"/>
      <c r="H42" s="53">
        <v>27</v>
      </c>
    </row>
    <row r="43" spans="1:8" ht="25.5">
      <c r="A43" s="65" t="s">
        <v>53</v>
      </c>
      <c r="B43" s="63" t="s">
        <v>52</v>
      </c>
      <c r="C43" s="54" t="s">
        <v>173</v>
      </c>
      <c r="D43" s="57" t="str">
        <f>IF(VLOOKUP(H43,Resumen_36kV!$A$8:$AO$83,$G$15+4)="","",VLOOKUP(H43,Resumen_36kV!$A$8:$AO$83,$G$15+4))</f>
        <v>Sí</v>
      </c>
      <c r="E43" s="58"/>
      <c r="H43" s="53">
        <v>28</v>
      </c>
    </row>
    <row r="44" spans="1:8">
      <c r="A44" s="65" t="s">
        <v>55</v>
      </c>
      <c r="B44" s="63" t="s">
        <v>54</v>
      </c>
      <c r="C44" s="63"/>
      <c r="D44" s="57" t="str">
        <f>IF(VLOOKUP(H44,Resumen_36kV!$A$8:$AO$83,$G$15+4)="","",VLOOKUP(H44,Resumen_36kV!$A$8:$AO$83,$G$15+4))</f>
        <v>Placa 4N</v>
      </c>
      <c r="E44" s="58"/>
      <c r="H44" s="53">
        <v>29</v>
      </c>
    </row>
    <row r="45" spans="1:8">
      <c r="A45" s="65" t="s">
        <v>57</v>
      </c>
      <c r="B45" s="63" t="s">
        <v>56</v>
      </c>
      <c r="C45" s="54" t="s">
        <v>173</v>
      </c>
      <c r="D45" s="57" t="str">
        <f>IF(VLOOKUP(H45,Resumen_36kV!$A$8:$AO$83,$G$15+4)="","",VLOOKUP(H45,Resumen_36kV!$A$8:$AO$83,$G$15+4))</f>
        <v>Sí</v>
      </c>
      <c r="E45" s="58"/>
      <c r="H45" s="53">
        <v>30</v>
      </c>
    </row>
    <row r="46" spans="1:8" ht="25.5">
      <c r="A46" s="65" t="s">
        <v>59</v>
      </c>
      <c r="B46" s="63" t="s">
        <v>58</v>
      </c>
      <c r="C46" s="54" t="s">
        <v>173</v>
      </c>
      <c r="D46" s="57" t="str">
        <f>IF(VLOOKUP(H46,Resumen_36kV!$A$8:$AO$83,$G$15+4)="","",VLOOKUP(H46,Resumen_36kV!$A$8:$AO$83,$G$15+4))</f>
        <v>Sí</v>
      </c>
      <c r="E46" s="58"/>
      <c r="H46" s="53">
        <v>31</v>
      </c>
    </row>
    <row r="47" spans="1:8">
      <c r="A47" s="65" t="s">
        <v>184</v>
      </c>
      <c r="B47" s="63" t="s">
        <v>60</v>
      </c>
      <c r="C47" s="63"/>
      <c r="D47" s="57" t="str">
        <f>IF(VLOOKUP(H47,Resumen_36kV!$A$8:$AO$83,$G$15+4)="","",VLOOKUP(H47,Resumen_36kV!$A$8:$AO$83,$G$15+4))</f>
        <v>-</v>
      </c>
      <c r="E47" s="58"/>
      <c r="H47" s="53">
        <v>32</v>
      </c>
    </row>
    <row r="48" spans="1:8">
      <c r="A48" s="60" t="s">
        <v>61</v>
      </c>
      <c r="B48" s="60" t="s">
        <v>62</v>
      </c>
      <c r="C48" s="60"/>
      <c r="D48" s="57" t="str">
        <f>IF(VLOOKUP(H48,Resumen_36kV!$A$8:$AO$83,$G$15+4)="","",VLOOKUP(H48,Resumen_36kV!$A$8:$AO$83,$G$15+4))</f>
        <v/>
      </c>
      <c r="E48" s="58"/>
      <c r="H48" s="53">
        <v>33</v>
      </c>
    </row>
    <row r="49" spans="1:8">
      <c r="A49" s="65" t="s">
        <v>63</v>
      </c>
      <c r="B49" s="63" t="s">
        <v>185</v>
      </c>
      <c r="C49" s="54" t="s">
        <v>173</v>
      </c>
      <c r="D49" s="57" t="str">
        <f>IF(VLOOKUP(H49,Resumen_36kV!$A$8:$AO$83,$G$15+4)="","",VLOOKUP(H49,Resumen_36kV!$A$8:$AO$83,$G$15+4))</f>
        <v>Sí</v>
      </c>
      <c r="E49" s="58"/>
      <c r="H49" s="53">
        <v>34</v>
      </c>
    </row>
    <row r="50" spans="1:8">
      <c r="A50" s="65" t="s">
        <v>64</v>
      </c>
      <c r="B50" s="63" t="s">
        <v>65</v>
      </c>
      <c r="C50" s="54" t="s">
        <v>66</v>
      </c>
      <c r="D50" s="57" t="str">
        <f>IF(VLOOKUP(H50,Resumen_36kV!$A$8:$AO$83,$G$15+4)="","",VLOOKUP(H50,Resumen_36kV!$A$8:$AO$83,$G$15+4))</f>
        <v>125 +10%-20%</v>
      </c>
      <c r="E50" s="58"/>
      <c r="H50" s="53">
        <v>35</v>
      </c>
    </row>
    <row r="51" spans="1:8">
      <c r="A51" s="65" t="s">
        <v>67</v>
      </c>
      <c r="B51" s="63" t="s">
        <v>68</v>
      </c>
      <c r="C51" s="54" t="s">
        <v>69</v>
      </c>
      <c r="D51" s="57" t="str">
        <f>IF(VLOOKUP(H51,Resumen_36kV!$A$8:$AO$83,$G$15+4)="","",VLOOKUP(H51,Resumen_36kV!$A$8:$AO$83,$G$15+4))</f>
        <v>220/127</v>
      </c>
      <c r="E51" s="58"/>
      <c r="H51" s="53">
        <v>36</v>
      </c>
    </row>
    <row r="52" spans="1:8">
      <c r="A52" s="65" t="s">
        <v>70</v>
      </c>
      <c r="B52" s="63" t="s">
        <v>71</v>
      </c>
      <c r="C52" s="54" t="s">
        <v>173</v>
      </c>
      <c r="D52" s="57" t="str">
        <f>IF(VLOOKUP(H52,Resumen_36kV!$A$8:$AO$83,$G$15+4)="","",VLOOKUP(H52,Resumen_36kV!$A$8:$AO$83,$G$15+4))</f>
        <v>Sí</v>
      </c>
      <c r="E52" s="58"/>
      <c r="H52" s="53">
        <v>37</v>
      </c>
    </row>
    <row r="53" spans="1:8">
      <c r="A53" s="65" t="s">
        <v>72</v>
      </c>
      <c r="B53" s="63" t="s">
        <v>73</v>
      </c>
      <c r="C53" s="54" t="s">
        <v>173</v>
      </c>
      <c r="D53" s="57" t="str">
        <f>IF(VLOOKUP(H53,Resumen_36kV!$A$8:$AO$83,$G$15+4)="","",VLOOKUP(H53,Resumen_36kV!$A$8:$AO$83,$G$15+4))</f>
        <v>Sí</v>
      </c>
      <c r="E53" s="58"/>
      <c r="H53" s="53">
        <v>38</v>
      </c>
    </row>
    <row r="54" spans="1:8">
      <c r="A54" s="65" t="s">
        <v>74</v>
      </c>
      <c r="B54" s="63" t="s">
        <v>75</v>
      </c>
      <c r="C54" s="54" t="s">
        <v>173</v>
      </c>
      <c r="D54" s="57" t="str">
        <f>IF(VLOOKUP(H54,Resumen_36kV!$A$8:$AO$83,$G$15+4)="","",VLOOKUP(H54,Resumen_36kV!$A$8:$AO$83,$G$15+4))</f>
        <v>Sí</v>
      </c>
      <c r="E54" s="58"/>
      <c r="H54" s="53">
        <v>39</v>
      </c>
    </row>
    <row r="55" spans="1:8">
      <c r="A55" s="65" t="s">
        <v>76</v>
      </c>
      <c r="B55" s="63" t="s">
        <v>78</v>
      </c>
      <c r="C55" s="54" t="s">
        <v>173</v>
      </c>
      <c r="D55" s="57" t="str">
        <f>IF(VLOOKUP(H55,Resumen_36kV!$A$8:$AO$83,$G$15+4)="","",VLOOKUP(H55,Resumen_36kV!$A$8:$AO$83,$G$15+4))</f>
        <v>Sí</v>
      </c>
      <c r="E55" s="58"/>
      <c r="H55" s="53">
        <v>40</v>
      </c>
    </row>
    <row r="56" spans="1:8" ht="25.5">
      <c r="A56" s="65" t="s">
        <v>77</v>
      </c>
      <c r="B56" s="70" t="s">
        <v>186</v>
      </c>
      <c r="C56" s="70"/>
      <c r="D56" s="57">
        <f>IF(VLOOKUP(H56,Resumen_36kV!$A$8:$AO$83,$G$15+4)="","",VLOOKUP(H56,Resumen_36kV!$A$8:$AO$83,$G$15+4))</f>
        <v>2.5</v>
      </c>
      <c r="E56" s="58"/>
      <c r="H56" s="53">
        <v>41</v>
      </c>
    </row>
    <row r="57" spans="1:8" ht="25.5">
      <c r="A57" s="65" t="s">
        <v>79</v>
      </c>
      <c r="B57" s="70" t="s">
        <v>187</v>
      </c>
      <c r="C57" s="54" t="s">
        <v>173</v>
      </c>
      <c r="D57" s="57" t="str">
        <f>IF(VLOOKUP(H57,Resumen_36kV!$A$8:$AO$83,$G$15+4)="","",VLOOKUP(H57,Resumen_36kV!$A$8:$AO$83,$G$15+4))</f>
        <v>Sí</v>
      </c>
      <c r="E57" s="58"/>
      <c r="H57" s="53">
        <v>42</v>
      </c>
    </row>
    <row r="58" spans="1:8" ht="25.5">
      <c r="A58" s="65" t="s">
        <v>81</v>
      </c>
      <c r="B58" s="63" t="s">
        <v>80</v>
      </c>
      <c r="C58" s="54" t="s">
        <v>173</v>
      </c>
      <c r="D58" s="57" t="str">
        <f>IF(VLOOKUP(H58,Resumen_36kV!$A$8:$AO$83,$G$15+4)="","",VLOOKUP(H58,Resumen_36kV!$A$8:$AO$83,$G$15+4))</f>
        <v>Sí</v>
      </c>
      <c r="E58" s="58"/>
      <c r="H58" s="53">
        <v>43</v>
      </c>
    </row>
    <row r="59" spans="1:8">
      <c r="A59" s="65" t="s">
        <v>83</v>
      </c>
      <c r="B59" s="63" t="s">
        <v>82</v>
      </c>
      <c r="C59" s="54" t="s">
        <v>173</v>
      </c>
      <c r="D59" s="57" t="str">
        <f>IF(VLOOKUP(H59,Resumen_36kV!$A$8:$AO$83,$G$15+4)="","",VLOOKUP(H59,Resumen_36kV!$A$8:$AO$83,$G$15+4))</f>
        <v>Sí</v>
      </c>
      <c r="E59" s="58"/>
      <c r="H59" s="53">
        <v>44</v>
      </c>
    </row>
    <row r="60" spans="1:8" ht="25.5">
      <c r="A60" s="65" t="s">
        <v>85</v>
      </c>
      <c r="B60" s="63" t="s">
        <v>84</v>
      </c>
      <c r="C60" s="54" t="s">
        <v>173</v>
      </c>
      <c r="D60" s="57" t="str">
        <f>IF(VLOOKUP(H60,Resumen_36kV!$A$8:$AO$83,$G$15+4)="","",VLOOKUP(H60,Resumen_36kV!$A$8:$AO$83,$G$15+4))</f>
        <v>Sí</v>
      </c>
      <c r="E60" s="58"/>
      <c r="H60" s="53">
        <v>45</v>
      </c>
    </row>
    <row r="61" spans="1:8">
      <c r="A61" s="65" t="s">
        <v>87</v>
      </c>
      <c r="B61" s="63" t="s">
        <v>86</v>
      </c>
      <c r="C61" s="54" t="s">
        <v>173</v>
      </c>
      <c r="D61" s="57" t="str">
        <f>IF(VLOOKUP(H61,Resumen_36kV!$A$8:$AO$83,$G$15+4)="","",VLOOKUP(H61,Resumen_36kV!$A$8:$AO$83,$G$15+4))</f>
        <v>Sí</v>
      </c>
      <c r="E61" s="58"/>
      <c r="H61" s="53">
        <v>46</v>
      </c>
    </row>
    <row r="62" spans="1:8">
      <c r="A62" s="65" t="s">
        <v>89</v>
      </c>
      <c r="B62" s="63" t="s">
        <v>88</v>
      </c>
      <c r="C62" s="54" t="s">
        <v>173</v>
      </c>
      <c r="D62" s="57" t="str">
        <f>IF(VLOOKUP(H62,Resumen_36kV!$A$8:$AO$83,$G$15+4)="","",VLOOKUP(H62,Resumen_36kV!$A$8:$AO$83,$G$15+4))</f>
        <v>Sí</v>
      </c>
      <c r="E62" s="58"/>
      <c r="H62" s="53">
        <v>47</v>
      </c>
    </row>
    <row r="63" spans="1:8">
      <c r="A63" s="65" t="s">
        <v>91</v>
      </c>
      <c r="B63" s="63" t="s">
        <v>90</v>
      </c>
      <c r="C63" s="54" t="s">
        <v>173</v>
      </c>
      <c r="D63" s="57" t="str">
        <f>IF(VLOOKUP(H63,Resumen_36kV!$A$8:$AO$83,$G$15+4)="","",VLOOKUP(H63,Resumen_36kV!$A$8:$AO$83,$G$15+4))</f>
        <v>Sí</v>
      </c>
      <c r="E63" s="58"/>
      <c r="H63" s="53">
        <v>48</v>
      </c>
    </row>
    <row r="64" spans="1:8">
      <c r="A64" s="65" t="s">
        <v>93</v>
      </c>
      <c r="B64" s="63" t="s">
        <v>92</v>
      </c>
      <c r="C64" s="54" t="s">
        <v>173</v>
      </c>
      <c r="D64" s="57" t="str">
        <f>IF(VLOOKUP(H64,Resumen_36kV!$A$8:$AO$83,$G$15+4)="","",VLOOKUP(H64,Resumen_36kV!$A$8:$AO$83,$G$15+4))</f>
        <v>Sí</v>
      </c>
      <c r="E64" s="58"/>
      <c r="H64" s="53">
        <v>49</v>
      </c>
    </row>
    <row r="65" spans="1:8" ht="25.5">
      <c r="A65" s="65" t="s">
        <v>95</v>
      </c>
      <c r="B65" s="63" t="s">
        <v>94</v>
      </c>
      <c r="C65" s="63"/>
      <c r="D65" s="57" t="str">
        <f>IF(VLOOKUP(H65,Resumen_36kV!$A$8:$AO$83,$G$15+4)="","",VLOOKUP(H65,Resumen_36kV!$A$8:$AO$83,$G$15+4))</f>
        <v>6NA/6NC</v>
      </c>
      <c r="E65" s="58"/>
      <c r="H65" s="53">
        <v>50</v>
      </c>
    </row>
    <row r="66" spans="1:8">
      <c r="A66" s="65" t="s">
        <v>97</v>
      </c>
      <c r="B66" s="63" t="s">
        <v>96</v>
      </c>
      <c r="C66" s="54" t="s">
        <v>173</v>
      </c>
      <c r="D66" s="57" t="str">
        <f>IF(VLOOKUP(H66,Resumen_36kV!$A$8:$AO$83,$G$15+4)="","",VLOOKUP(H66,Resumen_36kV!$A$8:$AO$83,$G$15+4))</f>
        <v>Sí</v>
      </c>
      <c r="E66" s="58"/>
      <c r="H66" s="53">
        <v>51</v>
      </c>
    </row>
    <row r="67" spans="1:8" ht="25.5">
      <c r="A67" s="65" t="s">
        <v>99</v>
      </c>
      <c r="B67" s="63" t="s">
        <v>98</v>
      </c>
      <c r="C67" s="54" t="s">
        <v>173</v>
      </c>
      <c r="D67" s="57" t="str">
        <f>IF(VLOOKUP(H67,Resumen_36kV!$A$8:$AO$83,$G$15+4)="","",VLOOKUP(H67,Resumen_36kV!$A$8:$AO$83,$G$15+4))</f>
        <v>Sí</v>
      </c>
      <c r="E67" s="58"/>
      <c r="H67" s="53">
        <v>52</v>
      </c>
    </row>
    <row r="68" spans="1:8">
      <c r="A68" s="65" t="s">
        <v>101</v>
      </c>
      <c r="B68" s="63" t="s">
        <v>100</v>
      </c>
      <c r="C68" s="54" t="s">
        <v>173</v>
      </c>
      <c r="D68" s="57" t="str">
        <f>IF(VLOOKUP(H68,Resumen_36kV!$A$8:$AO$83,$G$15+4)="","",VLOOKUP(H68,Resumen_36kV!$A$8:$AO$83,$G$15+4))</f>
        <v>Sí</v>
      </c>
      <c r="E68" s="58"/>
      <c r="H68" s="53">
        <v>53</v>
      </c>
    </row>
    <row r="69" spans="1:8" ht="25.5">
      <c r="A69" s="65" t="s">
        <v>103</v>
      </c>
      <c r="B69" s="63" t="s">
        <v>102</v>
      </c>
      <c r="C69" s="54" t="s">
        <v>173</v>
      </c>
      <c r="D69" s="57" t="str">
        <f>IF(VLOOKUP(H69,Resumen_36kV!$A$8:$AO$83,$G$15+4)="","",VLOOKUP(H69,Resumen_36kV!$A$8:$AO$83,$G$15+4))</f>
        <v>Sí</v>
      </c>
      <c r="E69" s="58"/>
      <c r="H69" s="53">
        <v>54</v>
      </c>
    </row>
    <row r="70" spans="1:8">
      <c r="A70" s="65" t="s">
        <v>105</v>
      </c>
      <c r="B70" s="63" t="s">
        <v>104</v>
      </c>
      <c r="C70" s="54" t="s">
        <v>173</v>
      </c>
      <c r="D70" s="57" t="str">
        <f>IF(VLOOKUP(H70,Resumen_36kV!$A$8:$AO$83,$G$15+4)="","",VLOOKUP(H70,Resumen_36kV!$A$8:$AO$83,$G$15+4))</f>
        <v>Sí</v>
      </c>
      <c r="E70" s="58"/>
      <c r="H70" s="53">
        <v>55</v>
      </c>
    </row>
    <row r="71" spans="1:8">
      <c r="A71" s="65" t="s">
        <v>188</v>
      </c>
      <c r="B71" s="63" t="s">
        <v>106</v>
      </c>
      <c r="C71" s="54" t="s">
        <v>173</v>
      </c>
      <c r="D71" s="57" t="str">
        <f>IF(VLOOKUP(H71,Resumen_36kV!$A$8:$AO$83,$G$15+4)="","",VLOOKUP(H71,Resumen_36kV!$A$8:$AO$83,$G$15+4))</f>
        <v>Sí</v>
      </c>
      <c r="E71" s="58"/>
      <c r="H71" s="53">
        <v>56</v>
      </c>
    </row>
    <row r="72" spans="1:8">
      <c r="A72" s="60" t="s">
        <v>107</v>
      </c>
      <c r="B72" s="60" t="s">
        <v>108</v>
      </c>
      <c r="C72" s="60"/>
      <c r="D72" s="57" t="str">
        <f>IF(VLOOKUP(H72,Resumen_36kV!$A$8:$AO$83,$G$15+4)="","",VLOOKUP(H72,Resumen_36kV!$A$8:$AO$83,$G$15+4))</f>
        <v/>
      </c>
      <c r="E72" s="58"/>
      <c r="H72" s="53">
        <v>57</v>
      </c>
    </row>
    <row r="73" spans="1:8">
      <c r="A73" s="65" t="s">
        <v>109</v>
      </c>
      <c r="B73" s="63" t="s">
        <v>110</v>
      </c>
      <c r="C73" s="54" t="s">
        <v>173</v>
      </c>
      <c r="D73" s="57" t="str">
        <f>IF(VLOOKUP(H73,Resumen_36kV!$A$8:$AO$83,$G$15+4)="","",VLOOKUP(H73,Resumen_36kV!$A$8:$AO$83,$G$15+4))</f>
        <v>Sí</v>
      </c>
      <c r="E73" s="58"/>
      <c r="H73" s="53">
        <v>58</v>
      </c>
    </row>
    <row r="74" spans="1:8">
      <c r="A74" s="65" t="s">
        <v>111</v>
      </c>
      <c r="B74" s="63" t="s">
        <v>112</v>
      </c>
      <c r="C74" s="54" t="s">
        <v>173</v>
      </c>
      <c r="D74" s="57" t="str">
        <f>IF(VLOOKUP(H74,Resumen_36kV!$A$8:$AO$83,$G$15+4)="","",VLOOKUP(H74,Resumen_36kV!$A$8:$AO$83,$G$15+4))</f>
        <v>Sí</v>
      </c>
      <c r="E74" s="58"/>
      <c r="H74" s="53">
        <v>59</v>
      </c>
    </row>
    <row r="75" spans="1:8">
      <c r="A75" s="65" t="s">
        <v>113</v>
      </c>
      <c r="B75" s="63" t="s">
        <v>114</v>
      </c>
      <c r="C75" s="54" t="s">
        <v>173</v>
      </c>
      <c r="D75" s="57" t="str">
        <f>IF(VLOOKUP(H75,Resumen_36kV!$A$8:$AO$83,$G$15+4)="","",VLOOKUP(H75,Resumen_36kV!$A$8:$AO$83,$G$15+4))</f>
        <v>Sí</v>
      </c>
      <c r="E75" s="58"/>
      <c r="H75" s="53">
        <v>60</v>
      </c>
    </row>
    <row r="76" spans="1:8" ht="25.5">
      <c r="A76" s="65" t="s">
        <v>115</v>
      </c>
      <c r="B76" s="63" t="s">
        <v>116</v>
      </c>
      <c r="C76" s="54" t="s">
        <v>173</v>
      </c>
      <c r="D76" s="57" t="str">
        <f>IF(VLOOKUP(H76,Resumen_36kV!$A$8:$AO$83,$G$15+4)="","",VLOOKUP(H76,Resumen_36kV!$A$8:$AO$83,$G$15+4))</f>
        <v>Sí</v>
      </c>
      <c r="E76" s="58"/>
      <c r="H76" s="53">
        <v>61</v>
      </c>
    </row>
    <row r="77" spans="1:8">
      <c r="A77" s="65" t="s">
        <v>117</v>
      </c>
      <c r="B77" s="63" t="s">
        <v>118</v>
      </c>
      <c r="C77" s="54" t="s">
        <v>173</v>
      </c>
      <c r="D77" s="57" t="str">
        <f>IF(VLOOKUP(H77,Resumen_36kV!$A$8:$AO$83,$G$15+4)="","",VLOOKUP(H77,Resumen_36kV!$A$8:$AO$83,$G$15+4))</f>
        <v>Sí</v>
      </c>
      <c r="E77" s="58"/>
      <c r="H77" s="53">
        <v>62</v>
      </c>
    </row>
    <row r="78" spans="1:8">
      <c r="A78" s="65" t="s">
        <v>119</v>
      </c>
      <c r="B78" s="63" t="s">
        <v>120</v>
      </c>
      <c r="C78" s="54" t="s">
        <v>173</v>
      </c>
      <c r="D78" s="57" t="str">
        <f>IF(VLOOKUP(H78,Resumen_36kV!$A$8:$AO$83,$G$15+4)="","",VLOOKUP(H78,Resumen_36kV!$A$8:$AO$83,$G$15+4))</f>
        <v>Sí</v>
      </c>
      <c r="E78" s="58"/>
      <c r="H78" s="53">
        <v>63</v>
      </c>
    </row>
    <row r="79" spans="1:8" ht="25.5">
      <c r="A79" s="65" t="s">
        <v>121</v>
      </c>
      <c r="B79" s="63" t="s">
        <v>122</v>
      </c>
      <c r="C79" s="54" t="s">
        <v>173</v>
      </c>
      <c r="D79" s="57" t="str">
        <f>IF(VLOOKUP(H79,Resumen_36kV!$A$8:$AO$83,$G$15+4)="","",VLOOKUP(H79,Resumen_36kV!$A$8:$AO$83,$G$15+4))</f>
        <v>Sí</v>
      </c>
      <c r="E79" s="58"/>
      <c r="H79" s="53">
        <v>64</v>
      </c>
    </row>
    <row r="80" spans="1:8" ht="25.5">
      <c r="A80" s="65" t="s">
        <v>123</v>
      </c>
      <c r="B80" s="63" t="s">
        <v>124</v>
      </c>
      <c r="C80" s="54" t="s">
        <v>173</v>
      </c>
      <c r="D80" s="57" t="str">
        <f>IF(VLOOKUP(H80,Resumen_36kV!$A$8:$AO$83,$G$15+4)="","",VLOOKUP(H80,Resumen_36kV!$A$8:$AO$83,$G$15+4))</f>
        <v>Sí</v>
      </c>
      <c r="E80" s="58"/>
      <c r="H80" s="53">
        <v>65</v>
      </c>
    </row>
    <row r="81" spans="1:8">
      <c r="A81" s="65" t="s">
        <v>125</v>
      </c>
      <c r="B81" s="63" t="s">
        <v>126</v>
      </c>
      <c r="C81" s="54" t="s">
        <v>127</v>
      </c>
      <c r="D81" s="57" t="str">
        <f>IF(VLOOKUP(H81,Resumen_36kV!$A$8:$AO$83,$G$15+4)="","",VLOOKUP(H81,Resumen_36kV!$A$8:$AO$83,$G$15+4))</f>
        <v>Sí</v>
      </c>
      <c r="E81" s="58"/>
      <c r="H81" s="53">
        <v>66</v>
      </c>
    </row>
    <row r="82" spans="1:8">
      <c r="A82" s="65" t="s">
        <v>128</v>
      </c>
      <c r="B82" s="63" t="s">
        <v>129</v>
      </c>
      <c r="C82" s="54" t="s">
        <v>173</v>
      </c>
      <c r="D82" s="57" t="str">
        <f>IF(VLOOKUP(H82,Resumen_36kV!$A$8:$AO$83,$G$15+4)="","",VLOOKUP(H82,Resumen_36kV!$A$8:$AO$83,$G$15+4))</f>
        <v>Sí</v>
      </c>
      <c r="E82" s="58"/>
      <c r="H82" s="53">
        <v>67</v>
      </c>
    </row>
    <row r="83" spans="1:8">
      <c r="A83" s="65" t="s">
        <v>130</v>
      </c>
      <c r="B83" s="63" t="s">
        <v>189</v>
      </c>
      <c r="C83" s="54" t="s">
        <v>173</v>
      </c>
      <c r="D83" s="57" t="str">
        <f>IF(VLOOKUP(H83,Resumen_36kV!$A$8:$AO$83,$G$15+4)="","",VLOOKUP(H83,Resumen_36kV!$A$8:$AO$83,$G$15+4))</f>
        <v>Sí</v>
      </c>
      <c r="E83" s="58"/>
      <c r="H83" s="53">
        <v>68</v>
      </c>
    </row>
    <row r="84" spans="1:8" ht="25.5">
      <c r="A84" s="65" t="s">
        <v>131</v>
      </c>
      <c r="B84" s="63" t="s">
        <v>132</v>
      </c>
      <c r="C84" s="54" t="s">
        <v>173</v>
      </c>
      <c r="D84" s="57" t="str">
        <f>IF(VLOOKUP(H84,Resumen_36kV!$A$8:$AO$83,$G$15+4)="","",VLOOKUP(H84,Resumen_36kV!$A$8:$AO$83,$G$15+4))</f>
        <v>Sí</v>
      </c>
      <c r="E84" s="58"/>
      <c r="H84" s="53">
        <v>69</v>
      </c>
    </row>
    <row r="85" spans="1:8">
      <c r="A85" s="65" t="s">
        <v>133</v>
      </c>
      <c r="B85" s="63" t="s">
        <v>134</v>
      </c>
      <c r="C85" s="54" t="s">
        <v>173</v>
      </c>
      <c r="D85" s="57" t="str">
        <f>IF(VLOOKUP(H85,Resumen_36kV!$A$8:$AO$83,$G$15+4)="","",VLOOKUP(H85,Resumen_36kV!$A$8:$AO$83,$G$15+4))</f>
        <v>Sí</v>
      </c>
      <c r="E85" s="58"/>
      <c r="H85" s="53">
        <v>70</v>
      </c>
    </row>
    <row r="86" spans="1:8" ht="25.5">
      <c r="A86" s="65" t="s">
        <v>135</v>
      </c>
      <c r="B86" s="63" t="s">
        <v>190</v>
      </c>
      <c r="C86" s="54" t="s">
        <v>173</v>
      </c>
      <c r="D86" s="57" t="str">
        <f>IF(VLOOKUP(H86,Resumen_36kV!$A$8:$AO$83,$G$15+4)="","",VLOOKUP(H86,Resumen_36kV!$A$8:$AO$83,$G$15+4))</f>
        <v>Sí</v>
      </c>
      <c r="E86" s="58"/>
      <c r="H86" s="53">
        <v>71</v>
      </c>
    </row>
    <row r="87" spans="1:8" ht="25.5">
      <c r="A87" s="65" t="s">
        <v>191</v>
      </c>
      <c r="B87" s="63" t="s">
        <v>192</v>
      </c>
      <c r="C87" s="54" t="s">
        <v>173</v>
      </c>
      <c r="D87" s="57" t="str">
        <f>IF(VLOOKUP(H87,Resumen_36kV!$A$8:$AO$83,$G$15+4)="","",VLOOKUP(H87,Resumen_36kV!$A$8:$AO$83,$G$15+4))</f>
        <v>-</v>
      </c>
      <c r="E87" s="58"/>
      <c r="H87" s="53">
        <v>72</v>
      </c>
    </row>
    <row r="88" spans="1:8" ht="25.5">
      <c r="A88" s="65" t="s">
        <v>193</v>
      </c>
      <c r="B88" s="63" t="s">
        <v>194</v>
      </c>
      <c r="C88" s="54" t="s">
        <v>173</v>
      </c>
      <c r="D88" s="57" t="str">
        <f>IF(VLOOKUP(H88,Resumen_36kV!$A$8:$AO$83,$G$15+4)="","",VLOOKUP(H88,Resumen_36kV!$A$8:$AO$83,$G$15+4))</f>
        <v>-</v>
      </c>
      <c r="E88" s="58"/>
      <c r="H88" s="53">
        <v>73</v>
      </c>
    </row>
    <row r="89" spans="1:8" ht="25.5">
      <c r="A89" s="60" t="s">
        <v>136</v>
      </c>
      <c r="B89" s="64" t="s">
        <v>137</v>
      </c>
      <c r="C89" s="64"/>
      <c r="D89" s="57" t="str">
        <f>IF(VLOOKUP(H89,Resumen_36kV!$A$8:$AO$83,$G$15+4)="","",VLOOKUP(H89,Resumen_36kV!$A$8:$AO$83,$G$15+4))</f>
        <v>Inf. Fabricante</v>
      </c>
      <c r="E89" s="58"/>
      <c r="H89" s="53">
        <v>74</v>
      </c>
    </row>
    <row r="90" spans="1:8" ht="25.5">
      <c r="A90" s="60" t="s">
        <v>138</v>
      </c>
      <c r="B90" s="64" t="s">
        <v>139</v>
      </c>
      <c r="C90" s="64"/>
      <c r="D90" s="57" t="str">
        <f>IF(VLOOKUP(H90,Resumen_36kV!$A$8:$AO$83,$G$15+4)="","",VLOOKUP(H90,Resumen_36kV!$A$8:$AO$83,$G$15+4))</f>
        <v>Inf. Fabricante</v>
      </c>
      <c r="E90" s="58"/>
      <c r="H90" s="53">
        <v>75</v>
      </c>
    </row>
    <row r="91" spans="1:8" ht="25.5">
      <c r="A91" s="60" t="s">
        <v>140</v>
      </c>
      <c r="B91" s="64" t="s">
        <v>141</v>
      </c>
      <c r="C91" s="64"/>
      <c r="D91" s="57" t="str">
        <f>IF(VLOOKUP(H91,Resumen_36kV!$A$8:$AO$83,$G$15+4)="","",VLOOKUP(H91,Resumen_36kV!$A$8:$AO$83,$G$15+4))</f>
        <v>Inf. Fabricante</v>
      </c>
      <c r="E91" s="58"/>
      <c r="H91" s="53">
        <v>76</v>
      </c>
    </row>
  </sheetData>
  <mergeCells count="5">
    <mergeCell ref="A14:B14"/>
    <mergeCell ref="B8:E8"/>
    <mergeCell ref="D11:E11"/>
    <mergeCell ref="B9:C9"/>
    <mergeCell ref="D12:E12"/>
  </mergeCells>
  <phoneticPr fontId="1" type="noConversion"/>
  <pageMargins left="0.78740157499999996" right="0.78740157499999996" top="0.984251969" bottom="0.984251969" header="0" footer="0"/>
  <pageSetup scale="92" orientation="portrait" horizontalDpi="300" verticalDpi="300" r:id="rId1"/>
  <headerFooter alignWithMargins="0"/>
  <colBreaks count="1" manualBreakCount="1">
    <brk id="5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 enableFormatConditionsCalculation="0">
    <tabColor indexed="12"/>
  </sheetPr>
  <dimension ref="A3:G110"/>
  <sheetViews>
    <sheetView zoomScale="85" zoomScaleNormal="85" workbookViewId="0">
      <pane xSplit="3" ySplit="5" topLeftCell="D27" activePane="bottomRight" state="frozen"/>
      <selection activeCell="A47" sqref="A47:IV47"/>
      <selection pane="topRight" activeCell="A47" sqref="A47:IV47"/>
      <selection pane="bottomLeft" activeCell="A47" sqref="A47:IV47"/>
      <selection pane="bottomRight" activeCell="D44" sqref="D44"/>
    </sheetView>
  </sheetViews>
  <sheetFormatPr defaultColWidth="11.42578125" defaultRowHeight="12.75"/>
  <cols>
    <col min="1" max="1" width="4.140625" style="43" customWidth="1"/>
    <col min="2" max="2" width="11.42578125" style="43"/>
    <col min="3" max="3" width="56.7109375" style="43" bestFit="1" customWidth="1"/>
    <col min="4" max="4" width="21.140625" style="43" customWidth="1"/>
    <col min="5" max="6" width="22.5703125" style="42" customWidth="1"/>
    <col min="7" max="7" width="22.5703125" style="43" customWidth="1"/>
    <col min="8" max="16384" width="11.42578125" style="43"/>
  </cols>
  <sheetData>
    <row r="3" spans="1:7">
      <c r="E3" s="43" t="str">
        <f>""&amp;E4&amp;" - "&amp;E8&amp;" - "&amp;E9&amp;" - "&amp;E10&amp;""</f>
        <v>Chilectra - 24 - 25 - 630</v>
      </c>
      <c r="F3" s="43" t="str">
        <f>""&amp;F4&amp;" - "&amp;F8&amp;" - "&amp;F9&amp;" - "&amp;F10&amp;""</f>
        <v>Chilectra - 24 - 25 - 2000</v>
      </c>
      <c r="G3" s="43" t="str">
        <f>""&amp;G4&amp;" - "&amp;G8&amp;" - "&amp;G9&amp;" - "&amp;G10&amp;""</f>
        <v>Chilectra - 24 - 25 - 3150</v>
      </c>
    </row>
    <row r="4" spans="1:7" ht="12.75" customHeight="1">
      <c r="B4" s="2" t="s">
        <v>0</v>
      </c>
      <c r="C4" s="2" t="s">
        <v>1</v>
      </c>
      <c r="D4" s="2" t="s">
        <v>2</v>
      </c>
      <c r="E4" s="9" t="s">
        <v>195</v>
      </c>
      <c r="F4" s="9" t="s">
        <v>195</v>
      </c>
      <c r="G4" s="9" t="s">
        <v>195</v>
      </c>
    </row>
    <row r="5" spans="1:7">
      <c r="B5" s="3"/>
      <c r="C5" s="4"/>
      <c r="D5" s="5"/>
      <c r="E5" s="9" t="str">
        <f>""&amp;E8&amp;" - "&amp;E9&amp;" - "&amp;E10&amp;""</f>
        <v>24 - 25 - 630</v>
      </c>
      <c r="F5" s="9" t="str">
        <f>""&amp;F8&amp;" - "&amp;F9&amp;" - "&amp;F10&amp;""</f>
        <v>24 - 25 - 2000</v>
      </c>
      <c r="G5" s="9" t="str">
        <f>""&amp;G8&amp;" - "&amp;G9&amp;" - "&amp;G10&amp;""</f>
        <v>24 - 25 - 3150</v>
      </c>
    </row>
    <row r="6" spans="1:7" s="42" customFormat="1" ht="18" customHeight="1">
      <c r="B6" s="91"/>
      <c r="C6" s="91"/>
      <c r="D6" s="22"/>
      <c r="E6" s="15"/>
      <c r="F6" s="15"/>
    </row>
    <row r="7" spans="1:7" s="42" customFormat="1" ht="28.5" customHeight="1">
      <c r="B7" s="6" t="s">
        <v>3</v>
      </c>
      <c r="C7" s="44" t="s">
        <v>4</v>
      </c>
      <c r="D7" s="45"/>
      <c r="E7" s="19"/>
      <c r="F7" s="19"/>
      <c r="G7" s="20"/>
    </row>
    <row r="8" spans="1:7" s="42" customFormat="1" ht="28.5" customHeight="1">
      <c r="A8" s="1">
        <v>1</v>
      </c>
      <c r="B8" s="25" t="s">
        <v>5</v>
      </c>
      <c r="C8" s="32" t="s">
        <v>6</v>
      </c>
      <c r="D8" s="8" t="s">
        <v>7</v>
      </c>
      <c r="E8" s="14">
        <v>24</v>
      </c>
      <c r="F8" s="14">
        <v>24</v>
      </c>
      <c r="G8" s="14">
        <v>24</v>
      </c>
    </row>
    <row r="9" spans="1:7" s="42" customFormat="1" ht="28.5" customHeight="1">
      <c r="A9" s="1">
        <v>2</v>
      </c>
      <c r="B9" s="27" t="s">
        <v>8</v>
      </c>
      <c r="C9" s="26" t="s">
        <v>9</v>
      </c>
      <c r="D9" s="8" t="s">
        <v>164</v>
      </c>
      <c r="E9" s="14">
        <v>25</v>
      </c>
      <c r="F9" s="14">
        <v>25</v>
      </c>
      <c r="G9" s="14">
        <v>25</v>
      </c>
    </row>
    <row r="10" spans="1:7" s="42" customFormat="1" ht="28.5" customHeight="1">
      <c r="A10" s="1">
        <v>3</v>
      </c>
      <c r="B10" s="27" t="s">
        <v>10</v>
      </c>
      <c r="C10" s="26" t="s">
        <v>11</v>
      </c>
      <c r="D10" s="8" t="s">
        <v>165</v>
      </c>
      <c r="E10" s="14">
        <v>630</v>
      </c>
      <c r="F10" s="14">
        <v>2000</v>
      </c>
      <c r="G10" s="14">
        <v>3150</v>
      </c>
    </row>
    <row r="11" spans="1:7" s="42" customFormat="1" ht="28.5" customHeight="1">
      <c r="A11" s="1">
        <v>4</v>
      </c>
      <c r="B11" s="27" t="s">
        <v>12</v>
      </c>
      <c r="C11" s="26" t="s">
        <v>13</v>
      </c>
      <c r="D11" s="8" t="s">
        <v>166</v>
      </c>
      <c r="E11" s="14">
        <v>145</v>
      </c>
      <c r="F11" s="14">
        <v>145</v>
      </c>
      <c r="G11" s="14">
        <v>145</v>
      </c>
    </row>
    <row r="12" spans="1:7" s="42" customFormat="1" ht="28.5" customHeight="1">
      <c r="A12" s="1">
        <v>5</v>
      </c>
      <c r="B12" s="27" t="s">
        <v>14</v>
      </c>
      <c r="C12" s="26" t="s">
        <v>15</v>
      </c>
      <c r="D12" s="8" t="s">
        <v>7</v>
      </c>
      <c r="E12" s="14">
        <v>50</v>
      </c>
      <c r="F12" s="14">
        <v>50</v>
      </c>
      <c r="G12" s="14">
        <v>50</v>
      </c>
    </row>
    <row r="13" spans="1:7" s="42" customFormat="1" ht="28.5" customHeight="1">
      <c r="A13" s="1">
        <v>6</v>
      </c>
      <c r="B13" s="27" t="s">
        <v>16</v>
      </c>
      <c r="C13" s="26" t="s">
        <v>17</v>
      </c>
      <c r="D13" s="8" t="s">
        <v>167</v>
      </c>
      <c r="E13" s="14">
        <v>50</v>
      </c>
      <c r="F13" s="14">
        <v>50</v>
      </c>
      <c r="G13" s="14">
        <v>50</v>
      </c>
    </row>
    <row r="14" spans="1:7" s="42" customFormat="1" ht="28.5" customHeight="1">
      <c r="A14" s="1">
        <v>7</v>
      </c>
      <c r="B14" s="27" t="s">
        <v>18</v>
      </c>
      <c r="C14" s="26" t="s">
        <v>19</v>
      </c>
      <c r="D14" s="8"/>
      <c r="E14" s="14">
        <v>3</v>
      </c>
      <c r="F14" s="14">
        <v>3</v>
      </c>
      <c r="G14" s="14">
        <v>3</v>
      </c>
    </row>
    <row r="15" spans="1:7" s="42" customFormat="1" ht="28.5" customHeight="1">
      <c r="A15" s="1">
        <v>8</v>
      </c>
      <c r="B15" s="27" t="s">
        <v>20</v>
      </c>
      <c r="C15" s="26" t="s">
        <v>168</v>
      </c>
      <c r="D15" s="8"/>
      <c r="E15" s="14" t="s">
        <v>143</v>
      </c>
      <c r="F15" s="14" t="s">
        <v>143</v>
      </c>
      <c r="G15" s="14" t="s">
        <v>143</v>
      </c>
    </row>
    <row r="16" spans="1:7" s="42" customFormat="1" ht="28.5" customHeight="1">
      <c r="A16" s="1">
        <v>9</v>
      </c>
      <c r="B16" s="27" t="s">
        <v>21</v>
      </c>
      <c r="C16" s="26" t="s">
        <v>23</v>
      </c>
      <c r="D16" s="8" t="s">
        <v>24</v>
      </c>
      <c r="E16" s="14">
        <v>100</v>
      </c>
      <c r="F16" s="14">
        <v>100</v>
      </c>
      <c r="G16" s="14">
        <v>100</v>
      </c>
    </row>
    <row r="17" spans="1:7" s="42" customFormat="1" ht="28.5" customHeight="1">
      <c r="A17" s="1">
        <v>10</v>
      </c>
      <c r="B17" s="28" t="s">
        <v>22</v>
      </c>
      <c r="C17" s="29" t="s">
        <v>169</v>
      </c>
      <c r="D17" s="10" t="s">
        <v>170</v>
      </c>
      <c r="E17" s="12" t="s">
        <v>196</v>
      </c>
      <c r="F17" s="12" t="s">
        <v>196</v>
      </c>
      <c r="G17" s="12" t="s">
        <v>196</v>
      </c>
    </row>
    <row r="18" spans="1:7" s="42" customFormat="1" ht="28.5" customHeight="1">
      <c r="A18" s="1">
        <v>11</v>
      </c>
      <c r="B18" s="11" t="s">
        <v>25</v>
      </c>
      <c r="C18" s="30" t="s">
        <v>26</v>
      </c>
      <c r="D18" s="30"/>
      <c r="E18" s="14" t="s">
        <v>145</v>
      </c>
      <c r="F18" s="14" t="s">
        <v>145</v>
      </c>
      <c r="G18" s="14" t="s">
        <v>145</v>
      </c>
    </row>
    <row r="19" spans="1:7" s="42" customFormat="1" ht="28.5" customHeight="1">
      <c r="A19" s="1">
        <v>12</v>
      </c>
      <c r="B19" s="25" t="s">
        <v>27</v>
      </c>
      <c r="C19" s="32" t="s">
        <v>28</v>
      </c>
      <c r="D19" s="7"/>
      <c r="E19" s="13" t="s">
        <v>146</v>
      </c>
      <c r="F19" s="13" t="s">
        <v>146</v>
      </c>
      <c r="G19" s="13" t="s">
        <v>146</v>
      </c>
    </row>
    <row r="20" spans="1:7" s="42" customFormat="1" ht="28.5" customHeight="1">
      <c r="A20" s="1">
        <v>13</v>
      </c>
      <c r="B20" s="27" t="s">
        <v>29</v>
      </c>
      <c r="C20" s="26" t="s">
        <v>30</v>
      </c>
      <c r="D20" s="8"/>
      <c r="E20" s="14" t="s">
        <v>151</v>
      </c>
      <c r="F20" s="14" t="s">
        <v>151</v>
      </c>
      <c r="G20" s="14" t="s">
        <v>151</v>
      </c>
    </row>
    <row r="21" spans="1:7" s="42" customFormat="1" ht="28.5" customHeight="1">
      <c r="A21" s="1">
        <v>14</v>
      </c>
      <c r="B21" s="27" t="s">
        <v>31</v>
      </c>
      <c r="C21" s="26" t="s">
        <v>32</v>
      </c>
      <c r="D21" s="8"/>
      <c r="E21" s="14" t="s">
        <v>151</v>
      </c>
      <c r="F21" s="14" t="s">
        <v>151</v>
      </c>
      <c r="G21" s="14" t="s">
        <v>151</v>
      </c>
    </row>
    <row r="22" spans="1:7" s="42" customFormat="1" ht="28.5" customHeight="1">
      <c r="A22" s="1">
        <v>15</v>
      </c>
      <c r="B22" s="27" t="s">
        <v>33</v>
      </c>
      <c r="C22" s="26" t="s">
        <v>34</v>
      </c>
      <c r="D22" s="33" t="s">
        <v>171</v>
      </c>
      <c r="E22" s="14" t="s">
        <v>148</v>
      </c>
      <c r="F22" s="14" t="s">
        <v>148</v>
      </c>
      <c r="G22" s="14" t="s">
        <v>148</v>
      </c>
    </row>
    <row r="23" spans="1:7" s="42" customFormat="1" ht="28.5" customHeight="1">
      <c r="A23" s="1">
        <v>16</v>
      </c>
      <c r="B23" s="27" t="s">
        <v>35</v>
      </c>
      <c r="C23" s="26" t="s">
        <v>172</v>
      </c>
      <c r="D23" s="8" t="s">
        <v>173</v>
      </c>
      <c r="E23" s="14" t="s">
        <v>150</v>
      </c>
      <c r="F23" s="14" t="s">
        <v>150</v>
      </c>
      <c r="G23" s="14" t="s">
        <v>150</v>
      </c>
    </row>
    <row r="24" spans="1:7" s="42" customFormat="1" ht="28.5" customHeight="1">
      <c r="A24" s="1">
        <v>17</v>
      </c>
      <c r="B24" s="27" t="s">
        <v>37</v>
      </c>
      <c r="C24" s="26" t="s">
        <v>174</v>
      </c>
      <c r="D24" s="8" t="s">
        <v>173</v>
      </c>
      <c r="E24" s="14" t="s">
        <v>150</v>
      </c>
      <c r="F24" s="14" t="s">
        <v>150</v>
      </c>
      <c r="G24" s="14" t="s">
        <v>150</v>
      </c>
    </row>
    <row r="25" spans="1:7" s="42" customFormat="1" ht="28.5" customHeight="1">
      <c r="A25" s="1">
        <v>18</v>
      </c>
      <c r="B25" s="27" t="s">
        <v>39</v>
      </c>
      <c r="C25" s="26" t="s">
        <v>175</v>
      </c>
      <c r="D25" s="8" t="s">
        <v>173</v>
      </c>
      <c r="E25" s="14" t="s">
        <v>149</v>
      </c>
      <c r="F25" s="14" t="s">
        <v>149</v>
      </c>
      <c r="G25" s="14" t="s">
        <v>149</v>
      </c>
    </row>
    <row r="26" spans="1:7" s="42" customFormat="1" ht="28.5" customHeight="1">
      <c r="A26" s="1">
        <v>19</v>
      </c>
      <c r="B26" s="27" t="s">
        <v>176</v>
      </c>
      <c r="C26" s="26" t="s">
        <v>36</v>
      </c>
      <c r="D26" s="8" t="s">
        <v>173</v>
      </c>
      <c r="E26" s="14" t="s">
        <v>150</v>
      </c>
      <c r="F26" s="14" t="s">
        <v>150</v>
      </c>
      <c r="G26" s="14" t="s">
        <v>150</v>
      </c>
    </row>
    <row r="27" spans="1:7" s="42" customFormat="1" ht="28.5" customHeight="1">
      <c r="A27" s="1">
        <v>20</v>
      </c>
      <c r="B27" s="27" t="s">
        <v>177</v>
      </c>
      <c r="C27" s="26" t="s">
        <v>38</v>
      </c>
      <c r="D27" s="8" t="s">
        <v>178</v>
      </c>
      <c r="E27" s="14" t="s">
        <v>197</v>
      </c>
      <c r="F27" s="14" t="s">
        <v>197</v>
      </c>
      <c r="G27" s="14" t="s">
        <v>197</v>
      </c>
    </row>
    <row r="28" spans="1:7" s="42" customFormat="1" ht="28.5" customHeight="1">
      <c r="A28" s="1">
        <v>21</v>
      </c>
      <c r="B28" s="28" t="s">
        <v>179</v>
      </c>
      <c r="C28" s="29" t="s">
        <v>180</v>
      </c>
      <c r="D28" s="10" t="s">
        <v>181</v>
      </c>
      <c r="E28" s="12" t="s">
        <v>198</v>
      </c>
      <c r="F28" s="12" t="s">
        <v>198</v>
      </c>
      <c r="G28" s="12" t="s">
        <v>198</v>
      </c>
    </row>
    <row r="29" spans="1:7" s="42" customFormat="1" ht="28.5" customHeight="1">
      <c r="A29" s="1">
        <v>22</v>
      </c>
      <c r="B29" s="11" t="s">
        <v>40</v>
      </c>
      <c r="C29" s="34" t="s">
        <v>41</v>
      </c>
      <c r="D29" s="34"/>
      <c r="E29" s="14" t="s">
        <v>145</v>
      </c>
      <c r="F29" s="14" t="s">
        <v>145</v>
      </c>
      <c r="G29" s="14" t="s">
        <v>145</v>
      </c>
    </row>
    <row r="30" spans="1:7" s="42" customFormat="1" ht="28.5" customHeight="1">
      <c r="A30" s="1">
        <v>23</v>
      </c>
      <c r="B30" s="25" t="s">
        <v>42</v>
      </c>
      <c r="C30" s="26" t="s">
        <v>43</v>
      </c>
      <c r="D30" s="8" t="s">
        <v>173</v>
      </c>
      <c r="E30" s="13" t="s">
        <v>150</v>
      </c>
      <c r="F30" s="13" t="s">
        <v>150</v>
      </c>
      <c r="G30" s="13" t="s">
        <v>150</v>
      </c>
    </row>
    <row r="31" spans="1:7" s="42" customFormat="1" ht="28.5" customHeight="1">
      <c r="A31" s="1">
        <v>24</v>
      </c>
      <c r="B31" s="27" t="s">
        <v>44</v>
      </c>
      <c r="C31" s="26" t="s">
        <v>182</v>
      </c>
      <c r="D31" s="26"/>
      <c r="E31" s="14" t="s">
        <v>160</v>
      </c>
      <c r="F31" s="14" t="s">
        <v>160</v>
      </c>
      <c r="G31" s="14" t="s">
        <v>160</v>
      </c>
    </row>
    <row r="32" spans="1:7" s="42" customFormat="1" ht="28.5" customHeight="1">
      <c r="A32" s="1">
        <v>25</v>
      </c>
      <c r="B32" s="27" t="s">
        <v>46</v>
      </c>
      <c r="C32" s="26" t="s">
        <v>45</v>
      </c>
      <c r="D32" s="8" t="s">
        <v>183</v>
      </c>
      <c r="E32" s="14" t="s">
        <v>199</v>
      </c>
      <c r="F32" s="14" t="s">
        <v>199</v>
      </c>
      <c r="G32" s="14" t="s">
        <v>199</v>
      </c>
    </row>
    <row r="33" spans="1:7" s="42" customFormat="1" ht="28.5" customHeight="1">
      <c r="A33" s="1">
        <v>26</v>
      </c>
      <c r="B33" s="27" t="s">
        <v>49</v>
      </c>
      <c r="C33" s="26" t="s">
        <v>47</v>
      </c>
      <c r="D33" s="8" t="s">
        <v>48</v>
      </c>
      <c r="E33" s="14" t="s">
        <v>278</v>
      </c>
      <c r="F33" s="14" t="s">
        <v>278</v>
      </c>
      <c r="G33" s="14" t="s">
        <v>278</v>
      </c>
    </row>
    <row r="34" spans="1:7" s="42" customFormat="1" ht="28.5" customHeight="1">
      <c r="A34" s="1">
        <v>27</v>
      </c>
      <c r="B34" s="27" t="s">
        <v>51</v>
      </c>
      <c r="C34" s="26" t="s">
        <v>50</v>
      </c>
      <c r="D34" s="26"/>
      <c r="E34" s="14" t="s">
        <v>162</v>
      </c>
      <c r="F34" s="14" t="s">
        <v>162</v>
      </c>
      <c r="G34" s="14" t="s">
        <v>162</v>
      </c>
    </row>
    <row r="35" spans="1:7" s="42" customFormat="1" ht="28.5" customHeight="1">
      <c r="A35" s="1">
        <v>28</v>
      </c>
      <c r="B35" s="27" t="s">
        <v>53</v>
      </c>
      <c r="C35" s="26" t="s">
        <v>52</v>
      </c>
      <c r="D35" s="8" t="s">
        <v>173</v>
      </c>
      <c r="E35" s="14" t="s">
        <v>150</v>
      </c>
      <c r="F35" s="14" t="s">
        <v>150</v>
      </c>
      <c r="G35" s="14" t="s">
        <v>150</v>
      </c>
    </row>
    <row r="36" spans="1:7" s="42" customFormat="1" ht="28.5" customHeight="1">
      <c r="A36" s="1">
        <v>29</v>
      </c>
      <c r="B36" s="27" t="s">
        <v>55</v>
      </c>
      <c r="C36" s="26" t="s">
        <v>54</v>
      </c>
      <c r="D36" s="26"/>
      <c r="E36" s="14" t="s">
        <v>200</v>
      </c>
      <c r="F36" s="14" t="s">
        <v>200</v>
      </c>
      <c r="G36" s="14" t="s">
        <v>200</v>
      </c>
    </row>
    <row r="37" spans="1:7" s="42" customFormat="1" ht="28.5" customHeight="1">
      <c r="A37" s="1">
        <v>30</v>
      </c>
      <c r="B37" s="27" t="s">
        <v>57</v>
      </c>
      <c r="C37" s="26" t="s">
        <v>56</v>
      </c>
      <c r="D37" s="8" t="s">
        <v>173</v>
      </c>
      <c r="E37" s="14" t="s">
        <v>150</v>
      </c>
      <c r="F37" s="14" t="s">
        <v>150</v>
      </c>
      <c r="G37" s="14" t="s">
        <v>150</v>
      </c>
    </row>
    <row r="38" spans="1:7" s="42" customFormat="1" ht="28.5" customHeight="1">
      <c r="A38" s="1">
        <v>31</v>
      </c>
      <c r="B38" s="27" t="s">
        <v>59</v>
      </c>
      <c r="C38" s="26" t="s">
        <v>58</v>
      </c>
      <c r="D38" s="8" t="s">
        <v>173</v>
      </c>
      <c r="E38" s="14" t="s">
        <v>150</v>
      </c>
      <c r="F38" s="14" t="s">
        <v>150</v>
      </c>
      <c r="G38" s="14" t="s">
        <v>150</v>
      </c>
    </row>
    <row r="39" spans="1:7" s="42" customFormat="1" ht="28.5" customHeight="1">
      <c r="A39" s="1">
        <v>32</v>
      </c>
      <c r="B39" s="28" t="s">
        <v>184</v>
      </c>
      <c r="C39" s="29" t="s">
        <v>60</v>
      </c>
      <c r="D39" s="29"/>
      <c r="E39" s="12" t="s">
        <v>201</v>
      </c>
      <c r="F39" s="12" t="s">
        <v>201</v>
      </c>
      <c r="G39" s="12" t="s">
        <v>201</v>
      </c>
    </row>
    <row r="40" spans="1:7" s="42" customFormat="1" ht="28.5" customHeight="1">
      <c r="A40" s="1">
        <v>33</v>
      </c>
      <c r="B40" s="11" t="s">
        <v>61</v>
      </c>
      <c r="C40" s="30" t="s">
        <v>62</v>
      </c>
      <c r="D40" s="30"/>
      <c r="E40" s="14" t="s">
        <v>145</v>
      </c>
      <c r="F40" s="14" t="s">
        <v>145</v>
      </c>
      <c r="G40" s="14" t="s">
        <v>145</v>
      </c>
    </row>
    <row r="41" spans="1:7" s="42" customFormat="1" ht="28.5" customHeight="1">
      <c r="A41" s="1">
        <v>34</v>
      </c>
      <c r="B41" s="25" t="s">
        <v>63</v>
      </c>
      <c r="C41" s="46" t="s">
        <v>185</v>
      </c>
      <c r="D41" s="7" t="s">
        <v>173</v>
      </c>
      <c r="E41" s="13" t="s">
        <v>150</v>
      </c>
      <c r="F41" s="13" t="s">
        <v>150</v>
      </c>
      <c r="G41" s="13" t="s">
        <v>150</v>
      </c>
    </row>
    <row r="42" spans="1:7" s="42" customFormat="1" ht="28.5" customHeight="1">
      <c r="A42" s="1">
        <v>35</v>
      </c>
      <c r="B42" s="27" t="s">
        <v>64</v>
      </c>
      <c r="C42" s="35" t="s">
        <v>65</v>
      </c>
      <c r="D42" s="8" t="s">
        <v>66</v>
      </c>
      <c r="E42" s="14" t="s">
        <v>154</v>
      </c>
      <c r="F42" s="14" t="s">
        <v>154</v>
      </c>
      <c r="G42" s="14" t="s">
        <v>154</v>
      </c>
    </row>
    <row r="43" spans="1:7" s="42" customFormat="1" ht="28.5" customHeight="1">
      <c r="A43" s="1">
        <v>36</v>
      </c>
      <c r="B43" s="27" t="s">
        <v>67</v>
      </c>
      <c r="C43" s="35" t="s">
        <v>68</v>
      </c>
      <c r="D43" s="8" t="s">
        <v>69</v>
      </c>
      <c r="E43" s="14" t="s">
        <v>202</v>
      </c>
      <c r="F43" s="14" t="s">
        <v>202</v>
      </c>
      <c r="G43" s="14" t="s">
        <v>202</v>
      </c>
    </row>
    <row r="44" spans="1:7" s="42" customFormat="1" ht="28.5" customHeight="1">
      <c r="A44" s="1">
        <v>37</v>
      </c>
      <c r="B44" s="27" t="s">
        <v>70</v>
      </c>
      <c r="C44" s="35" t="s">
        <v>71</v>
      </c>
      <c r="D44" s="8" t="s">
        <v>173</v>
      </c>
      <c r="E44" s="14" t="s">
        <v>150</v>
      </c>
      <c r="F44" s="14" t="s">
        <v>150</v>
      </c>
      <c r="G44" s="14" t="s">
        <v>150</v>
      </c>
    </row>
    <row r="45" spans="1:7" s="42" customFormat="1" ht="28.5" customHeight="1">
      <c r="A45" s="1">
        <v>38</v>
      </c>
      <c r="B45" s="27" t="s">
        <v>72</v>
      </c>
      <c r="C45" s="35" t="s">
        <v>73</v>
      </c>
      <c r="D45" s="8" t="s">
        <v>173</v>
      </c>
      <c r="E45" s="14" t="s">
        <v>150</v>
      </c>
      <c r="F45" s="14" t="s">
        <v>150</v>
      </c>
      <c r="G45" s="14" t="s">
        <v>150</v>
      </c>
    </row>
    <row r="46" spans="1:7" s="42" customFormat="1" ht="28.5" customHeight="1">
      <c r="A46" s="1">
        <v>39</v>
      </c>
      <c r="B46" s="27" t="s">
        <v>74</v>
      </c>
      <c r="C46" s="35" t="s">
        <v>75</v>
      </c>
      <c r="D46" s="8" t="s">
        <v>173</v>
      </c>
      <c r="E46" s="14" t="s">
        <v>150</v>
      </c>
      <c r="F46" s="14" t="s">
        <v>150</v>
      </c>
      <c r="G46" s="14" t="s">
        <v>150</v>
      </c>
    </row>
    <row r="47" spans="1:7" s="42" customFormat="1" ht="28.5" customHeight="1">
      <c r="A47" s="1">
        <v>40</v>
      </c>
      <c r="B47" s="27" t="s">
        <v>81</v>
      </c>
      <c r="C47" s="35" t="s">
        <v>78</v>
      </c>
      <c r="D47" s="8" t="s">
        <v>173</v>
      </c>
      <c r="E47" s="14" t="s">
        <v>150</v>
      </c>
      <c r="F47" s="14" t="s">
        <v>150</v>
      </c>
      <c r="G47" s="14" t="s">
        <v>150</v>
      </c>
    </row>
    <row r="48" spans="1:7" s="42" customFormat="1" ht="28.5" customHeight="1">
      <c r="A48" s="1">
        <v>41</v>
      </c>
      <c r="B48" s="27" t="s">
        <v>76</v>
      </c>
      <c r="C48" s="36" t="s">
        <v>186</v>
      </c>
      <c r="D48" s="47"/>
      <c r="E48" s="14">
        <v>10</v>
      </c>
      <c r="F48" s="14">
        <v>10</v>
      </c>
      <c r="G48" s="14">
        <v>10</v>
      </c>
    </row>
    <row r="49" spans="1:7" s="42" customFormat="1" ht="28.5" customHeight="1">
      <c r="A49" s="1">
        <v>42</v>
      </c>
      <c r="B49" s="27" t="s">
        <v>77</v>
      </c>
      <c r="C49" s="36" t="s">
        <v>187</v>
      </c>
      <c r="D49" s="47"/>
      <c r="E49" s="14" t="s">
        <v>150</v>
      </c>
      <c r="F49" s="14" t="s">
        <v>150</v>
      </c>
      <c r="G49" s="14" t="s">
        <v>150</v>
      </c>
    </row>
    <row r="50" spans="1:7" s="42" customFormat="1" ht="28.5" customHeight="1">
      <c r="A50" s="1">
        <v>43</v>
      </c>
      <c r="B50" s="27" t="s">
        <v>79</v>
      </c>
      <c r="C50" s="48" t="s">
        <v>207</v>
      </c>
      <c r="D50" s="14"/>
      <c r="E50" s="14" t="s">
        <v>203</v>
      </c>
      <c r="F50" s="14" t="s">
        <v>203</v>
      </c>
      <c r="G50" s="14" t="s">
        <v>204</v>
      </c>
    </row>
    <row r="51" spans="1:7" s="42" customFormat="1" ht="28.5" customHeight="1">
      <c r="A51" s="1">
        <v>44</v>
      </c>
      <c r="B51" s="27" t="s">
        <v>83</v>
      </c>
      <c r="C51" s="35" t="s">
        <v>80</v>
      </c>
      <c r="D51" s="8" t="s">
        <v>173</v>
      </c>
      <c r="E51" s="14" t="s">
        <v>150</v>
      </c>
      <c r="F51" s="14" t="s">
        <v>150</v>
      </c>
      <c r="G51" s="14" t="s">
        <v>150</v>
      </c>
    </row>
    <row r="52" spans="1:7" s="42" customFormat="1" ht="28.5" customHeight="1">
      <c r="A52" s="1">
        <v>45</v>
      </c>
      <c r="B52" s="27" t="s">
        <v>85</v>
      </c>
      <c r="C52" s="35" t="s">
        <v>82</v>
      </c>
      <c r="D52" s="8" t="s">
        <v>173</v>
      </c>
      <c r="E52" s="14" t="s">
        <v>150</v>
      </c>
      <c r="F52" s="14" t="s">
        <v>150</v>
      </c>
      <c r="G52" s="14" t="s">
        <v>150</v>
      </c>
    </row>
    <row r="53" spans="1:7" s="42" customFormat="1" ht="28.5" customHeight="1">
      <c r="A53" s="1">
        <v>46</v>
      </c>
      <c r="B53" s="27" t="s">
        <v>87</v>
      </c>
      <c r="C53" s="35" t="s">
        <v>84</v>
      </c>
      <c r="D53" s="8" t="s">
        <v>173</v>
      </c>
      <c r="E53" s="14" t="s">
        <v>150</v>
      </c>
      <c r="F53" s="14" t="s">
        <v>150</v>
      </c>
      <c r="G53" s="14" t="s">
        <v>150</v>
      </c>
    </row>
    <row r="54" spans="1:7" s="42" customFormat="1" ht="28.5" customHeight="1">
      <c r="A54" s="1">
        <v>47</v>
      </c>
      <c r="B54" s="27" t="s">
        <v>89</v>
      </c>
      <c r="C54" s="35" t="s">
        <v>86</v>
      </c>
      <c r="D54" s="8" t="s">
        <v>173</v>
      </c>
      <c r="E54" s="14" t="s">
        <v>150</v>
      </c>
      <c r="F54" s="14" t="s">
        <v>150</v>
      </c>
      <c r="G54" s="14" t="s">
        <v>150</v>
      </c>
    </row>
    <row r="55" spans="1:7" s="42" customFormat="1" ht="28.5" customHeight="1">
      <c r="A55" s="1">
        <v>48</v>
      </c>
      <c r="B55" s="27" t="s">
        <v>91</v>
      </c>
      <c r="C55" s="35" t="s">
        <v>88</v>
      </c>
      <c r="D55" s="8" t="s">
        <v>173</v>
      </c>
      <c r="E55" s="14" t="s">
        <v>150</v>
      </c>
      <c r="F55" s="14" t="s">
        <v>150</v>
      </c>
      <c r="G55" s="14" t="s">
        <v>150</v>
      </c>
    </row>
    <row r="56" spans="1:7" s="42" customFormat="1" ht="28.5" customHeight="1">
      <c r="A56" s="1">
        <v>49</v>
      </c>
      <c r="B56" s="27" t="s">
        <v>93</v>
      </c>
      <c r="C56" s="35" t="s">
        <v>90</v>
      </c>
      <c r="D56" s="8" t="s">
        <v>173</v>
      </c>
      <c r="E56" s="14" t="s">
        <v>150</v>
      </c>
      <c r="F56" s="14" t="s">
        <v>150</v>
      </c>
      <c r="G56" s="14" t="s">
        <v>150</v>
      </c>
    </row>
    <row r="57" spans="1:7" s="42" customFormat="1" ht="28.5" customHeight="1">
      <c r="A57" s="1">
        <v>50</v>
      </c>
      <c r="B57" s="27" t="s">
        <v>95</v>
      </c>
      <c r="C57" s="35" t="s">
        <v>92</v>
      </c>
      <c r="D57" s="8" t="s">
        <v>173</v>
      </c>
      <c r="E57" s="14" t="s">
        <v>150</v>
      </c>
      <c r="F57" s="14" t="s">
        <v>150</v>
      </c>
      <c r="G57" s="14" t="s">
        <v>150</v>
      </c>
    </row>
    <row r="58" spans="1:7" s="42" customFormat="1" ht="28.5" customHeight="1">
      <c r="A58" s="1">
        <v>51</v>
      </c>
      <c r="B58" s="27" t="s">
        <v>97</v>
      </c>
      <c r="C58" s="35" t="s">
        <v>94</v>
      </c>
      <c r="D58" s="8" t="s">
        <v>173</v>
      </c>
      <c r="E58" s="14" t="s">
        <v>205</v>
      </c>
      <c r="F58" s="14" t="s">
        <v>205</v>
      </c>
      <c r="G58" s="14" t="s">
        <v>205</v>
      </c>
    </row>
    <row r="59" spans="1:7" s="42" customFormat="1" ht="28.5" customHeight="1">
      <c r="A59" s="1">
        <v>52</v>
      </c>
      <c r="B59" s="27" t="s">
        <v>99</v>
      </c>
      <c r="C59" s="35" t="s">
        <v>96</v>
      </c>
      <c r="D59" s="8" t="s">
        <v>173</v>
      </c>
      <c r="E59" s="14" t="s">
        <v>150</v>
      </c>
      <c r="F59" s="14" t="s">
        <v>150</v>
      </c>
      <c r="G59" s="14" t="s">
        <v>150</v>
      </c>
    </row>
    <row r="60" spans="1:7" s="42" customFormat="1" ht="28.5" customHeight="1">
      <c r="A60" s="1">
        <v>53</v>
      </c>
      <c r="B60" s="27" t="s">
        <v>101</v>
      </c>
      <c r="C60" s="35" t="s">
        <v>98</v>
      </c>
      <c r="D60" s="8" t="s">
        <v>173</v>
      </c>
      <c r="E60" s="14" t="s">
        <v>150</v>
      </c>
      <c r="F60" s="14" t="s">
        <v>150</v>
      </c>
      <c r="G60" s="14" t="s">
        <v>150</v>
      </c>
    </row>
    <row r="61" spans="1:7" s="42" customFormat="1" ht="28.5" customHeight="1">
      <c r="A61" s="1">
        <v>54</v>
      </c>
      <c r="B61" s="27" t="s">
        <v>103</v>
      </c>
      <c r="C61" s="35" t="s">
        <v>100</v>
      </c>
      <c r="D61" s="8" t="s">
        <v>173</v>
      </c>
      <c r="E61" s="14" t="s">
        <v>151</v>
      </c>
      <c r="F61" s="14" t="s">
        <v>151</v>
      </c>
      <c r="G61" s="14" t="s">
        <v>151</v>
      </c>
    </row>
    <row r="62" spans="1:7" s="42" customFormat="1" ht="28.5" customHeight="1">
      <c r="A62" s="1">
        <v>55</v>
      </c>
      <c r="B62" s="27" t="s">
        <v>105</v>
      </c>
      <c r="C62" s="35" t="s">
        <v>102</v>
      </c>
      <c r="D62" s="8" t="s">
        <v>173</v>
      </c>
      <c r="E62" s="14" t="s">
        <v>151</v>
      </c>
      <c r="F62" s="14" t="s">
        <v>151</v>
      </c>
      <c r="G62" s="14" t="s">
        <v>151</v>
      </c>
    </row>
    <row r="63" spans="1:7" s="42" customFormat="1" ht="28.5" customHeight="1">
      <c r="A63" s="1">
        <v>56</v>
      </c>
      <c r="B63" s="27" t="s">
        <v>188</v>
      </c>
      <c r="C63" s="35" t="s">
        <v>104</v>
      </c>
      <c r="D63" s="8" t="s">
        <v>173</v>
      </c>
      <c r="E63" s="14" t="s">
        <v>150</v>
      </c>
      <c r="F63" s="14" t="s">
        <v>150</v>
      </c>
      <c r="G63" s="14" t="s">
        <v>150</v>
      </c>
    </row>
    <row r="64" spans="1:7" s="42" customFormat="1" ht="28.5" customHeight="1">
      <c r="A64" s="1">
        <v>57</v>
      </c>
      <c r="B64" s="28" t="s">
        <v>208</v>
      </c>
      <c r="C64" s="38" t="s">
        <v>106</v>
      </c>
      <c r="D64" s="10" t="s">
        <v>173</v>
      </c>
      <c r="E64" s="12" t="s">
        <v>150</v>
      </c>
      <c r="F64" s="12" t="s">
        <v>150</v>
      </c>
      <c r="G64" s="12" t="s">
        <v>150</v>
      </c>
    </row>
    <row r="65" spans="1:7" s="42" customFormat="1" ht="28.5" customHeight="1">
      <c r="A65" s="1">
        <v>58</v>
      </c>
      <c r="B65" s="11" t="s">
        <v>107</v>
      </c>
      <c r="C65" s="30" t="s">
        <v>108</v>
      </c>
      <c r="D65" s="30"/>
      <c r="E65" s="14" t="s">
        <v>145</v>
      </c>
      <c r="F65" s="14" t="s">
        <v>145</v>
      </c>
      <c r="G65" s="14" t="s">
        <v>145</v>
      </c>
    </row>
    <row r="66" spans="1:7" s="42" customFormat="1">
      <c r="A66" s="1">
        <v>59</v>
      </c>
      <c r="B66" s="25" t="s">
        <v>109</v>
      </c>
      <c r="C66" s="32" t="s">
        <v>209</v>
      </c>
      <c r="D66" s="32"/>
      <c r="E66" s="13" t="s">
        <v>150</v>
      </c>
      <c r="F66" s="13" t="s">
        <v>150</v>
      </c>
      <c r="G66" s="13" t="s">
        <v>150</v>
      </c>
    </row>
    <row r="67" spans="1:7" s="42" customFormat="1">
      <c r="A67" s="1">
        <v>60</v>
      </c>
      <c r="B67" s="27" t="s">
        <v>111</v>
      </c>
      <c r="C67" s="26" t="s">
        <v>210</v>
      </c>
      <c r="D67" s="26"/>
      <c r="E67" s="14" t="s">
        <v>150</v>
      </c>
      <c r="F67" s="14" t="s">
        <v>150</v>
      </c>
      <c r="G67" s="14" t="s">
        <v>150</v>
      </c>
    </row>
    <row r="68" spans="1:7" s="42" customFormat="1">
      <c r="A68" s="1">
        <v>61</v>
      </c>
      <c r="B68" s="27" t="s">
        <v>113</v>
      </c>
      <c r="C68" s="26" t="s">
        <v>211</v>
      </c>
      <c r="D68" s="26"/>
      <c r="E68" s="14" t="s">
        <v>150</v>
      </c>
      <c r="F68" s="14" t="s">
        <v>150</v>
      </c>
      <c r="G68" s="14" t="s">
        <v>150</v>
      </c>
    </row>
    <row r="69" spans="1:7" s="42" customFormat="1">
      <c r="A69" s="1">
        <v>62</v>
      </c>
      <c r="B69" s="27" t="s">
        <v>115</v>
      </c>
      <c r="C69" s="26" t="s">
        <v>212</v>
      </c>
      <c r="D69" s="26"/>
      <c r="E69" s="14" t="s">
        <v>150</v>
      </c>
      <c r="F69" s="14" t="s">
        <v>150</v>
      </c>
      <c r="G69" s="14" t="s">
        <v>150</v>
      </c>
    </row>
    <row r="70" spans="1:7" s="42" customFormat="1">
      <c r="A70" s="1">
        <v>63</v>
      </c>
      <c r="B70" s="27" t="s">
        <v>117</v>
      </c>
      <c r="C70" s="26" t="s">
        <v>213</v>
      </c>
      <c r="D70" s="26"/>
      <c r="E70" s="14" t="s">
        <v>150</v>
      </c>
      <c r="F70" s="14" t="s">
        <v>150</v>
      </c>
      <c r="G70" s="14" t="s">
        <v>150</v>
      </c>
    </row>
    <row r="71" spans="1:7" s="42" customFormat="1">
      <c r="A71" s="1">
        <v>64</v>
      </c>
      <c r="B71" s="27" t="s">
        <v>119</v>
      </c>
      <c r="C71" s="26" t="s">
        <v>214</v>
      </c>
      <c r="D71" s="26"/>
      <c r="E71" s="14" t="s">
        <v>150</v>
      </c>
      <c r="F71" s="14" t="s">
        <v>150</v>
      </c>
      <c r="G71" s="14" t="s">
        <v>150</v>
      </c>
    </row>
    <row r="72" spans="1:7" s="42" customFormat="1" ht="25.5">
      <c r="A72" s="1">
        <v>65</v>
      </c>
      <c r="B72" s="27" t="s">
        <v>121</v>
      </c>
      <c r="C72" s="26" t="s">
        <v>215</v>
      </c>
      <c r="D72" s="26"/>
      <c r="E72" s="14" t="s">
        <v>150</v>
      </c>
      <c r="F72" s="14" t="s">
        <v>150</v>
      </c>
      <c r="G72" s="14" t="s">
        <v>150</v>
      </c>
    </row>
    <row r="73" spans="1:7" s="42" customFormat="1">
      <c r="A73" s="1">
        <v>66</v>
      </c>
      <c r="B73" s="27" t="s">
        <v>123</v>
      </c>
      <c r="C73" s="26" t="s">
        <v>216</v>
      </c>
      <c r="D73" s="26"/>
      <c r="E73" s="14" t="s">
        <v>150</v>
      </c>
      <c r="F73" s="14" t="s">
        <v>150</v>
      </c>
      <c r="G73" s="14" t="s">
        <v>150</v>
      </c>
    </row>
    <row r="74" spans="1:7" s="42" customFormat="1">
      <c r="A74" s="1">
        <v>67</v>
      </c>
      <c r="B74" s="27" t="s">
        <v>125</v>
      </c>
      <c r="C74" s="26" t="s">
        <v>217</v>
      </c>
      <c r="D74" s="26"/>
      <c r="E74" s="14" t="s">
        <v>150</v>
      </c>
      <c r="F74" s="14" t="s">
        <v>150</v>
      </c>
      <c r="G74" s="14" t="s">
        <v>150</v>
      </c>
    </row>
    <row r="75" spans="1:7" s="42" customFormat="1">
      <c r="A75" s="1">
        <v>68</v>
      </c>
      <c r="B75" s="27" t="s">
        <v>128</v>
      </c>
      <c r="C75" s="26" t="s">
        <v>218</v>
      </c>
      <c r="D75" s="26"/>
      <c r="E75" s="14" t="s">
        <v>150</v>
      </c>
      <c r="F75" s="14" t="s">
        <v>150</v>
      </c>
      <c r="G75" s="14" t="s">
        <v>150</v>
      </c>
    </row>
    <row r="76" spans="1:7" s="42" customFormat="1">
      <c r="A76" s="1">
        <v>69</v>
      </c>
      <c r="B76" s="27" t="s">
        <v>130</v>
      </c>
      <c r="C76" s="26" t="s">
        <v>219</v>
      </c>
      <c r="D76" s="26"/>
      <c r="E76" s="14" t="s">
        <v>150</v>
      </c>
      <c r="F76" s="14" t="s">
        <v>150</v>
      </c>
      <c r="G76" s="14" t="s">
        <v>150</v>
      </c>
    </row>
    <row r="77" spans="1:7" s="42" customFormat="1" ht="25.5">
      <c r="A77" s="1">
        <v>70</v>
      </c>
      <c r="B77" s="27" t="s">
        <v>131</v>
      </c>
      <c r="C77" s="26" t="s">
        <v>220</v>
      </c>
      <c r="D77" s="26"/>
      <c r="E77" s="14" t="s">
        <v>150</v>
      </c>
      <c r="F77" s="14" t="s">
        <v>150</v>
      </c>
      <c r="G77" s="14" t="s">
        <v>150</v>
      </c>
    </row>
    <row r="78" spans="1:7" s="42" customFormat="1">
      <c r="A78" s="1">
        <v>71</v>
      </c>
      <c r="B78" s="27" t="s">
        <v>133</v>
      </c>
      <c r="C78" s="26" t="s">
        <v>221</v>
      </c>
      <c r="D78" s="26"/>
      <c r="E78" s="14" t="s">
        <v>150</v>
      </c>
      <c r="F78" s="14" t="s">
        <v>150</v>
      </c>
      <c r="G78" s="14" t="s">
        <v>150</v>
      </c>
    </row>
    <row r="79" spans="1:7" s="42" customFormat="1" ht="25.5">
      <c r="A79" s="1">
        <v>72</v>
      </c>
      <c r="B79" s="27" t="s">
        <v>135</v>
      </c>
      <c r="C79" s="26" t="s">
        <v>222</v>
      </c>
      <c r="D79" s="26"/>
      <c r="E79" s="14" t="s">
        <v>150</v>
      </c>
      <c r="F79" s="14" t="s">
        <v>150</v>
      </c>
      <c r="G79" s="14" t="s">
        <v>150</v>
      </c>
    </row>
    <row r="80" spans="1:7" s="42" customFormat="1">
      <c r="A80" s="1">
        <v>73</v>
      </c>
      <c r="B80" s="27" t="s">
        <v>191</v>
      </c>
      <c r="C80" s="26" t="s">
        <v>223</v>
      </c>
      <c r="D80" s="26"/>
      <c r="E80" s="14" t="s">
        <v>150</v>
      </c>
      <c r="F80" s="14" t="s">
        <v>150</v>
      </c>
      <c r="G80" s="14" t="s">
        <v>150</v>
      </c>
    </row>
    <row r="81" spans="1:7" s="42" customFormat="1" ht="18" customHeight="1">
      <c r="A81" s="1">
        <v>74</v>
      </c>
      <c r="B81" s="28" t="s">
        <v>193</v>
      </c>
      <c r="C81" s="29" t="s">
        <v>224</v>
      </c>
      <c r="D81" s="29"/>
      <c r="E81" s="12" t="s">
        <v>150</v>
      </c>
      <c r="F81" s="12" t="s">
        <v>150</v>
      </c>
      <c r="G81" s="12" t="s">
        <v>150</v>
      </c>
    </row>
    <row r="82" spans="1:7" s="42" customFormat="1" ht="33" customHeight="1">
      <c r="A82" s="1">
        <v>75</v>
      </c>
      <c r="B82" s="39" t="s">
        <v>136</v>
      </c>
      <c r="C82" s="40" t="s">
        <v>137</v>
      </c>
      <c r="D82" s="40"/>
      <c r="E82" s="12" t="s">
        <v>147</v>
      </c>
      <c r="F82" s="12" t="s">
        <v>147</v>
      </c>
      <c r="G82" s="12" t="s">
        <v>147</v>
      </c>
    </row>
    <row r="83" spans="1:7" s="42" customFormat="1" ht="30" customHeight="1">
      <c r="A83" s="1">
        <v>76</v>
      </c>
      <c r="B83" s="24" t="s">
        <v>138</v>
      </c>
      <c r="C83" s="41" t="s">
        <v>139</v>
      </c>
      <c r="D83" s="41"/>
      <c r="E83" s="17" t="s">
        <v>147</v>
      </c>
      <c r="F83" s="17" t="s">
        <v>147</v>
      </c>
      <c r="G83" s="17" t="s">
        <v>147</v>
      </c>
    </row>
    <row r="84" spans="1:7" s="42" customFormat="1" ht="30.75" customHeight="1">
      <c r="A84" s="51">
        <v>77</v>
      </c>
      <c r="B84" s="24" t="s">
        <v>140</v>
      </c>
      <c r="C84" s="41" t="s">
        <v>141</v>
      </c>
      <c r="D84" s="41"/>
      <c r="E84" s="17" t="s">
        <v>147</v>
      </c>
      <c r="F84" s="17" t="s">
        <v>147</v>
      </c>
      <c r="G84" s="17" t="s">
        <v>147</v>
      </c>
    </row>
    <row r="85" spans="1:7" s="42" customFormat="1">
      <c r="B85" s="49"/>
      <c r="C85" s="49"/>
      <c r="D85" s="49"/>
      <c r="E85" s="49"/>
      <c r="F85" s="49"/>
    </row>
    <row r="86" spans="1:7" s="42" customFormat="1">
      <c r="B86" s="49"/>
      <c r="C86" s="49"/>
      <c r="D86" s="49"/>
      <c r="E86" s="49"/>
      <c r="F86" s="49"/>
    </row>
    <row r="87" spans="1:7">
      <c r="C87" s="50"/>
      <c r="D87" s="50"/>
    </row>
    <row r="88" spans="1:7">
      <c r="C88" s="50"/>
      <c r="D88" s="50"/>
    </row>
    <row r="89" spans="1:7">
      <c r="C89" s="50"/>
      <c r="D89" s="50"/>
    </row>
    <row r="90" spans="1:7">
      <c r="C90" s="50"/>
      <c r="D90" s="50"/>
    </row>
    <row r="91" spans="1:7">
      <c r="C91" s="50"/>
      <c r="D91" s="50"/>
    </row>
    <row r="92" spans="1:7">
      <c r="C92" s="50"/>
      <c r="D92" s="50"/>
    </row>
    <row r="93" spans="1:7">
      <c r="C93" s="50"/>
      <c r="D93" s="50"/>
    </row>
    <row r="94" spans="1:7">
      <c r="C94" s="50"/>
      <c r="D94" s="50"/>
    </row>
    <row r="95" spans="1:7">
      <c r="C95" s="50"/>
      <c r="D95" s="50"/>
    </row>
    <row r="96" spans="1:7">
      <c r="C96" s="50"/>
      <c r="D96" s="50"/>
    </row>
    <row r="97" spans="3:4">
      <c r="C97" s="50"/>
      <c r="D97" s="50"/>
    </row>
    <row r="98" spans="3:4">
      <c r="C98" s="50"/>
      <c r="D98" s="50"/>
    </row>
    <row r="99" spans="3:4">
      <c r="C99" s="50"/>
      <c r="D99" s="50"/>
    </row>
    <row r="100" spans="3:4">
      <c r="C100" s="50"/>
      <c r="D100" s="50"/>
    </row>
    <row r="101" spans="3:4">
      <c r="C101" s="50"/>
      <c r="D101" s="50"/>
    </row>
    <row r="102" spans="3:4">
      <c r="C102" s="50"/>
      <c r="D102" s="50"/>
    </row>
    <row r="103" spans="3:4">
      <c r="C103" s="50"/>
      <c r="D103" s="50"/>
    </row>
    <row r="104" spans="3:4">
      <c r="C104" s="50"/>
      <c r="D104" s="50"/>
    </row>
    <row r="105" spans="3:4">
      <c r="C105" s="50"/>
      <c r="D105" s="50"/>
    </row>
    <row r="106" spans="3:4">
      <c r="C106" s="50"/>
      <c r="D106" s="50"/>
    </row>
    <row r="107" spans="3:4">
      <c r="C107" s="50"/>
      <c r="D107" s="50"/>
    </row>
    <row r="108" spans="3:4">
      <c r="C108" s="50"/>
      <c r="D108" s="50"/>
    </row>
    <row r="109" spans="3:4">
      <c r="C109" s="50"/>
      <c r="D109" s="50"/>
    </row>
    <row r="110" spans="3:4">
      <c r="C110" s="50"/>
      <c r="D110" s="50"/>
    </row>
  </sheetData>
  <mergeCells count="1">
    <mergeCell ref="B6:C6"/>
  </mergeCells>
  <phoneticPr fontId="21" type="noConversion"/>
  <pageMargins left="0.75" right="0.75" top="1" bottom="1" header="0" footer="0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5"/>
  <dimension ref="A7:H92"/>
  <sheetViews>
    <sheetView view="pageBreakPreview" workbookViewId="0">
      <selection activeCell="B9" sqref="B9:C9"/>
    </sheetView>
  </sheetViews>
  <sheetFormatPr defaultColWidth="0" defaultRowHeight="12.75"/>
  <cols>
    <col min="1" max="1" width="6.28515625" style="52" customWidth="1"/>
    <col min="2" max="2" width="36.42578125" style="52" bestFit="1" customWidth="1"/>
    <col min="3" max="3" width="19.140625" style="52" customWidth="1"/>
    <col min="4" max="4" width="17.85546875" style="53" bestFit="1" customWidth="1"/>
    <col min="5" max="5" width="16.140625" style="52" customWidth="1"/>
    <col min="6" max="6" width="11" style="52" customWidth="1"/>
    <col min="7" max="7" width="22.28515625" style="52" hidden="1" customWidth="1"/>
    <col min="8" max="8" width="15.140625" style="52" hidden="1" customWidth="1"/>
    <col min="9" max="16384" width="0" style="52" hidden="1"/>
  </cols>
  <sheetData>
    <row r="7" spans="1:8" ht="16.5" customHeight="1"/>
    <row r="8" spans="1:8" ht="24" customHeight="1">
      <c r="B8" s="93" t="s">
        <v>248</v>
      </c>
      <c r="C8" s="93"/>
      <c r="D8" s="93"/>
      <c r="E8" s="93"/>
    </row>
    <row r="9" spans="1:8">
      <c r="B9" s="96" t="s">
        <v>249</v>
      </c>
      <c r="C9" s="96"/>
    </row>
    <row r="11" spans="1:8">
      <c r="A11" s="66" t="s">
        <v>274</v>
      </c>
      <c r="B11" s="71"/>
      <c r="C11" s="56"/>
      <c r="D11" s="94" t="str">
        <f>INDEX(G16:G22,G15)</f>
        <v>Chilectra - 24 - 25 - 3150</v>
      </c>
      <c r="E11" s="95"/>
    </row>
    <row r="12" spans="1:8">
      <c r="A12" s="72" t="s">
        <v>0</v>
      </c>
      <c r="B12" s="72" t="s">
        <v>1</v>
      </c>
      <c r="C12" s="72" t="s">
        <v>2</v>
      </c>
      <c r="D12" s="55"/>
      <c r="E12" s="56"/>
    </row>
    <row r="13" spans="1:8">
      <c r="A13" s="54"/>
      <c r="B13" s="68"/>
      <c r="C13" s="69"/>
      <c r="D13" s="62" t="s">
        <v>239</v>
      </c>
      <c r="E13" s="67" t="s">
        <v>240</v>
      </c>
    </row>
    <row r="14" spans="1:8">
      <c r="A14" s="92"/>
      <c r="B14" s="92"/>
      <c r="C14" s="61"/>
      <c r="D14" s="57"/>
      <c r="E14" s="58"/>
    </row>
    <row r="15" spans="1:8">
      <c r="A15" s="60" t="s">
        <v>3</v>
      </c>
      <c r="B15" s="60" t="s">
        <v>4</v>
      </c>
      <c r="C15" s="60"/>
      <c r="D15" s="57"/>
      <c r="E15" s="57"/>
      <c r="G15" s="52">
        <v>3</v>
      </c>
    </row>
    <row r="16" spans="1:8">
      <c r="A16" s="65" t="s">
        <v>5</v>
      </c>
      <c r="B16" s="63" t="s">
        <v>6</v>
      </c>
      <c r="C16" s="54" t="s">
        <v>7</v>
      </c>
      <c r="D16" s="57">
        <f>IF(VLOOKUP(H16,resumen_24kV!$A$8:$AO$84,$G$15+4)="","",VLOOKUP(H16,resumen_24kV!$A$8:$AO$84,$G$15+4))</f>
        <v>24</v>
      </c>
      <c r="E16" s="58"/>
      <c r="G16" s="59" t="s">
        <v>250</v>
      </c>
      <c r="H16" s="53">
        <v>1</v>
      </c>
    </row>
    <row r="17" spans="1:8">
      <c r="A17" s="65" t="s">
        <v>8</v>
      </c>
      <c r="B17" s="63" t="s">
        <v>9</v>
      </c>
      <c r="C17" s="54" t="s">
        <v>164</v>
      </c>
      <c r="D17" s="57">
        <f>IF(VLOOKUP(H17,resumen_24kV!$A$8:$AO$84,$G$15+4)="","",VLOOKUP(H17,resumen_24kV!$A$8:$AO$84,$G$15+4))</f>
        <v>25</v>
      </c>
      <c r="E17" s="58"/>
      <c r="G17" s="59" t="s">
        <v>251</v>
      </c>
      <c r="H17" s="53">
        <v>2</v>
      </c>
    </row>
    <row r="18" spans="1:8">
      <c r="A18" s="65" t="s">
        <v>10</v>
      </c>
      <c r="B18" s="63" t="s">
        <v>11</v>
      </c>
      <c r="C18" s="54" t="s">
        <v>165</v>
      </c>
      <c r="D18" s="57">
        <f>IF(VLOOKUP(H18,resumen_24kV!$A$8:$AO$84,$G$15+4)="","",VLOOKUP(H18,resumen_24kV!$A$8:$AO$84,$G$15+4))</f>
        <v>3150</v>
      </c>
      <c r="E18" s="58"/>
      <c r="G18" s="59" t="s">
        <v>252</v>
      </c>
      <c r="H18" s="53">
        <v>3</v>
      </c>
    </row>
    <row r="19" spans="1:8">
      <c r="A19" s="65" t="s">
        <v>12</v>
      </c>
      <c r="B19" s="63" t="s">
        <v>13</v>
      </c>
      <c r="C19" s="54" t="s">
        <v>166</v>
      </c>
      <c r="D19" s="57">
        <f>IF(VLOOKUP(H19,resumen_24kV!$A$8:$AO$84,$G$15+4)="","",VLOOKUP(H19,resumen_24kV!$A$8:$AO$84,$G$15+4))</f>
        <v>145</v>
      </c>
      <c r="E19" s="58"/>
      <c r="G19" s="59"/>
      <c r="H19" s="53">
        <v>4</v>
      </c>
    </row>
    <row r="20" spans="1:8">
      <c r="A20" s="65" t="s">
        <v>14</v>
      </c>
      <c r="B20" s="63" t="s">
        <v>15</v>
      </c>
      <c r="C20" s="54" t="s">
        <v>7</v>
      </c>
      <c r="D20" s="57">
        <f>IF(VLOOKUP(H20,resumen_24kV!$A$8:$AO$84,$G$15+4)="","",VLOOKUP(H20,resumen_24kV!$A$8:$AO$84,$G$15+4))</f>
        <v>50</v>
      </c>
      <c r="E20" s="58"/>
      <c r="G20" s="59"/>
      <c r="H20" s="53">
        <v>5</v>
      </c>
    </row>
    <row r="21" spans="1:8">
      <c r="A21" s="65" t="s">
        <v>16</v>
      </c>
      <c r="B21" s="63" t="s">
        <v>17</v>
      </c>
      <c r="C21" s="54" t="s">
        <v>167</v>
      </c>
      <c r="D21" s="57">
        <f>IF(VLOOKUP(H21,resumen_24kV!$A$8:$AO$84,$G$15+4)="","",VLOOKUP(H21,resumen_24kV!$A$8:$AO$84,$G$15+4))</f>
        <v>50</v>
      </c>
      <c r="E21" s="58"/>
      <c r="G21" s="59"/>
      <c r="H21" s="53">
        <v>6</v>
      </c>
    </row>
    <row r="22" spans="1:8">
      <c r="A22" s="65" t="s">
        <v>18</v>
      </c>
      <c r="B22" s="63" t="s">
        <v>19</v>
      </c>
      <c r="C22" s="63"/>
      <c r="D22" s="57">
        <f>IF(VLOOKUP(H22,resumen_24kV!$A$8:$AO$84,$G$15+4)="","",VLOOKUP(H22,resumen_24kV!$A$8:$AO$84,$G$15+4))</f>
        <v>3</v>
      </c>
      <c r="E22" s="58"/>
      <c r="G22" s="59"/>
      <c r="H22" s="53">
        <v>7</v>
      </c>
    </row>
    <row r="23" spans="1:8">
      <c r="A23" s="65" t="s">
        <v>20</v>
      </c>
      <c r="B23" s="63" t="s">
        <v>168</v>
      </c>
      <c r="C23" s="63"/>
      <c r="D23" s="57" t="str">
        <f>IF(VLOOKUP(H23,resumen_24kV!$A$8:$AO$84,$G$15+4)="","",VLOOKUP(H23,resumen_24kV!$A$8:$AO$84,$G$15+4))</f>
        <v>O-0,3s-CO-3min-CO</v>
      </c>
      <c r="E23" s="58"/>
      <c r="H23" s="53">
        <v>8</v>
      </c>
    </row>
    <row r="24" spans="1:8">
      <c r="A24" s="65" t="s">
        <v>21</v>
      </c>
      <c r="B24" s="63" t="s">
        <v>23</v>
      </c>
      <c r="C24" s="54" t="s">
        <v>24</v>
      </c>
      <c r="D24" s="57">
        <f>IF(VLOOKUP(H24,resumen_24kV!$A$8:$AO$84,$G$15+4)="","",VLOOKUP(H24,resumen_24kV!$A$8:$AO$84,$G$15+4))</f>
        <v>100</v>
      </c>
      <c r="E24" s="58"/>
      <c r="H24" s="53">
        <v>9</v>
      </c>
    </row>
    <row r="25" spans="1:8">
      <c r="A25" s="65" t="s">
        <v>22</v>
      </c>
      <c r="B25" s="63" t="s">
        <v>169</v>
      </c>
      <c r="C25" s="54" t="s">
        <v>170</v>
      </c>
      <c r="D25" s="57" t="str">
        <f>IF(VLOOKUP(H25,resumen_24kV!$A$8:$AO$84,$G$15+4)="","",VLOOKUP(H25,resumen_24kV!$A$8:$AO$84,$G$15+4))</f>
        <v>Vacío</v>
      </c>
      <c r="E25" s="58"/>
      <c r="H25" s="53">
        <v>10</v>
      </c>
    </row>
    <row r="26" spans="1:8">
      <c r="A26" s="60" t="s">
        <v>25</v>
      </c>
      <c r="B26" s="60" t="s">
        <v>26</v>
      </c>
      <c r="C26" s="60"/>
      <c r="D26" s="57" t="str">
        <f>IF(VLOOKUP(H26,resumen_24kV!$A$8:$AO$84,$G$15+4)="","",VLOOKUP(H26,resumen_24kV!$A$8:$AO$84,$G$15+4))</f>
        <v/>
      </c>
      <c r="E26" s="58"/>
      <c r="H26" s="53">
        <v>11</v>
      </c>
    </row>
    <row r="27" spans="1:8">
      <c r="A27" s="65" t="s">
        <v>27</v>
      </c>
      <c r="B27" s="63" t="s">
        <v>28</v>
      </c>
      <c r="C27" s="63"/>
      <c r="D27" s="57" t="str">
        <f>IF(VLOOKUP(H27,resumen_24kV!$A$8:$AO$84,$G$15+4)="","",VLOOKUP(H27,resumen_24kV!$A$8:$AO$84,$G$15+4))</f>
        <v>IEC-62271-100</v>
      </c>
      <c r="E27" s="58"/>
      <c r="H27" s="53">
        <v>12</v>
      </c>
    </row>
    <row r="28" spans="1:8">
      <c r="A28" s="65" t="s">
        <v>29</v>
      </c>
      <c r="B28" s="63" t="s">
        <v>30</v>
      </c>
      <c r="C28" s="63"/>
      <c r="D28" s="57" t="str">
        <f>IF(VLOOKUP(H28,resumen_24kV!$A$8:$AO$84,$G$15+4)="","",VLOOKUP(H28,resumen_24kV!$A$8:$AO$84,$G$15+4))</f>
        <v>-</v>
      </c>
      <c r="E28" s="58"/>
      <c r="H28" s="53">
        <v>13</v>
      </c>
    </row>
    <row r="29" spans="1:8">
      <c r="A29" s="65" t="s">
        <v>31</v>
      </c>
      <c r="B29" s="63" t="s">
        <v>32</v>
      </c>
      <c r="C29" s="63"/>
      <c r="D29" s="57" t="str">
        <f>IF(VLOOKUP(H29,resumen_24kV!$A$8:$AO$84,$G$15+4)="","",VLOOKUP(H29,resumen_24kV!$A$8:$AO$84,$G$15+4))</f>
        <v>-</v>
      </c>
      <c r="E29" s="58"/>
      <c r="H29" s="53">
        <v>14</v>
      </c>
    </row>
    <row r="30" spans="1:8">
      <c r="A30" s="65" t="s">
        <v>33</v>
      </c>
      <c r="B30" s="63" t="s">
        <v>34</v>
      </c>
      <c r="C30" s="54" t="s">
        <v>171</v>
      </c>
      <c r="D30" s="57" t="str">
        <f>IF(VLOOKUP(H30,resumen_24kV!$A$8:$AO$84,$G$15+4)="","",VLOOKUP(H30,resumen_24kV!$A$8:$AO$84,$G$15+4))</f>
        <v>Exterior</v>
      </c>
      <c r="E30" s="58"/>
      <c r="H30" s="53">
        <v>15</v>
      </c>
    </row>
    <row r="31" spans="1:8">
      <c r="A31" s="65" t="s">
        <v>35</v>
      </c>
      <c r="B31" s="63" t="s">
        <v>172</v>
      </c>
      <c r="C31" s="54" t="s">
        <v>173</v>
      </c>
      <c r="D31" s="57" t="str">
        <f>IF(VLOOKUP(H31,resumen_24kV!$A$8:$AO$84,$G$15+4)="","",VLOOKUP(H31,resumen_24kV!$A$8:$AO$84,$G$15+4))</f>
        <v>Sí</v>
      </c>
      <c r="E31" s="58"/>
      <c r="H31" s="53">
        <v>16</v>
      </c>
    </row>
    <row r="32" spans="1:8">
      <c r="A32" s="65" t="s">
        <v>37</v>
      </c>
      <c r="B32" s="63" t="s">
        <v>174</v>
      </c>
      <c r="C32" s="54" t="s">
        <v>173</v>
      </c>
      <c r="D32" s="57" t="str">
        <f>IF(VLOOKUP(H32,resumen_24kV!$A$8:$AO$84,$G$15+4)="","",VLOOKUP(H32,resumen_24kV!$A$8:$AO$84,$G$15+4))</f>
        <v>Sí</v>
      </c>
      <c r="E32" s="58"/>
      <c r="H32" s="53">
        <v>17</v>
      </c>
    </row>
    <row r="33" spans="1:8" ht="25.5">
      <c r="A33" s="65" t="s">
        <v>39</v>
      </c>
      <c r="B33" s="63" t="s">
        <v>175</v>
      </c>
      <c r="C33" s="54" t="s">
        <v>173</v>
      </c>
      <c r="D33" s="57" t="str">
        <f>IF(VLOOKUP(H33,resumen_24kV!$A$8:$AO$84,$G$15+4)="","",VLOOKUP(H33,resumen_24kV!$A$8:$AO$84,$G$15+4))</f>
        <v>No</v>
      </c>
      <c r="E33" s="58"/>
      <c r="H33" s="53">
        <v>18</v>
      </c>
    </row>
    <row r="34" spans="1:8">
      <c r="A34" s="65" t="s">
        <v>176</v>
      </c>
      <c r="B34" s="63" t="s">
        <v>36</v>
      </c>
      <c r="C34" s="54" t="s">
        <v>173</v>
      </c>
      <c r="D34" s="57" t="str">
        <f>IF(VLOOKUP(H34,resumen_24kV!$A$8:$AO$84,$G$15+4)="","",VLOOKUP(H34,resumen_24kV!$A$8:$AO$84,$G$15+4))</f>
        <v>Sí</v>
      </c>
      <c r="E34" s="58"/>
      <c r="H34" s="53">
        <v>19</v>
      </c>
    </row>
    <row r="35" spans="1:8">
      <c r="A35" s="65" t="s">
        <v>177</v>
      </c>
      <c r="B35" s="63" t="s">
        <v>38</v>
      </c>
      <c r="C35" s="63" t="s">
        <v>178</v>
      </c>
      <c r="D35" s="57" t="str">
        <f>IF(VLOOKUP(H35,resumen_24kV!$A$8:$AO$84,$G$15+4)="","",VLOOKUP(H35,resumen_24kV!$A$8:$AO$84,$G$15+4))</f>
        <v>M2</v>
      </c>
      <c r="E35" s="58"/>
      <c r="H35" s="53">
        <v>20</v>
      </c>
    </row>
    <row r="36" spans="1:8">
      <c r="A36" s="65" t="s">
        <v>179</v>
      </c>
      <c r="B36" s="63" t="s">
        <v>180</v>
      </c>
      <c r="C36" s="63" t="s">
        <v>181</v>
      </c>
      <c r="D36" s="57" t="str">
        <f>IF(VLOOKUP(H36,resumen_24kV!$A$8:$AO$84,$G$15+4)="","",VLOOKUP(H36,resumen_24kV!$A$8:$AO$84,$G$15+4))</f>
        <v>E2</v>
      </c>
      <c r="E36" s="58"/>
      <c r="H36" s="53">
        <v>21</v>
      </c>
    </row>
    <row r="37" spans="1:8">
      <c r="A37" s="60" t="s">
        <v>40</v>
      </c>
      <c r="B37" s="60" t="s">
        <v>41</v>
      </c>
      <c r="C37" s="60"/>
      <c r="D37" s="57" t="str">
        <f>IF(VLOOKUP(H37,resumen_24kV!$A$8:$AO$84,$G$15+4)="","",VLOOKUP(H37,resumen_24kV!$A$8:$AO$84,$G$15+4))</f>
        <v/>
      </c>
      <c r="E37" s="58"/>
      <c r="H37" s="53">
        <v>22</v>
      </c>
    </row>
    <row r="38" spans="1:8">
      <c r="A38" s="65" t="s">
        <v>42</v>
      </c>
      <c r="B38" s="63" t="s">
        <v>43</v>
      </c>
      <c r="C38" s="54" t="s">
        <v>173</v>
      </c>
      <c r="D38" s="57" t="str">
        <f>IF(VLOOKUP(H38,resumen_24kV!$A$8:$AO$84,$G$15+4)="","",VLOOKUP(H38,resumen_24kV!$A$8:$AO$84,$G$15+4))</f>
        <v>Sí</v>
      </c>
      <c r="E38" s="58"/>
      <c r="H38" s="53">
        <v>23</v>
      </c>
    </row>
    <row r="39" spans="1:8">
      <c r="A39" s="65" t="s">
        <v>44</v>
      </c>
      <c r="B39" s="63" t="s">
        <v>182</v>
      </c>
      <c r="C39" s="63"/>
      <c r="D39" s="57" t="str">
        <f>IF(VLOOKUP(H39,resumen_24kV!$A$8:$AO$84,$G$15+4)="","",VLOOKUP(H39,resumen_24kV!$A$8:$AO$84,$G$15+4))</f>
        <v>Bushing</v>
      </c>
      <c r="E39" s="58"/>
      <c r="H39" s="53">
        <v>24</v>
      </c>
    </row>
    <row r="40" spans="1:8">
      <c r="A40" s="65" t="s">
        <v>46</v>
      </c>
      <c r="B40" s="63" t="s">
        <v>45</v>
      </c>
      <c r="C40" s="54" t="s">
        <v>183</v>
      </c>
      <c r="D40" s="57" t="str">
        <f>IF(VLOOKUP(H40,resumen_24kV!$A$8:$AO$84,$G$15+4)="","",VLOOKUP(H40,resumen_24kV!$A$8:$AO$84,$G$15+4))</f>
        <v>20 mm/kV</v>
      </c>
      <c r="E40" s="58"/>
      <c r="H40" s="53">
        <v>25</v>
      </c>
    </row>
    <row r="41" spans="1:8" ht="38.25">
      <c r="A41" s="65" t="s">
        <v>49</v>
      </c>
      <c r="B41" s="63" t="s">
        <v>47</v>
      </c>
      <c r="C41" s="54" t="s">
        <v>48</v>
      </c>
      <c r="D41" s="57" t="str">
        <f>IF(VLOOKUP(H41,resumen_24kV!$A$8:$AO$84,$G$15+4)="","",VLOOKUP(H41,resumen_24kV!$A$8:$AO$84,$G$15+4))</f>
        <v xml:space="preserve">Porcelana </v>
      </c>
      <c r="E41" s="58"/>
      <c r="H41" s="53">
        <v>26</v>
      </c>
    </row>
    <row r="42" spans="1:8">
      <c r="A42" s="65" t="s">
        <v>51</v>
      </c>
      <c r="B42" s="63" t="s">
        <v>50</v>
      </c>
      <c r="C42" s="63"/>
      <c r="D42" s="57" t="str">
        <f>IF(VLOOKUP(H42,resumen_24kV!$A$8:$AO$84,$G$15+4)="","",VLOOKUP(H42,resumen_24kV!$A$8:$AO$84,$G$15+4))</f>
        <v>Marrón</v>
      </c>
      <c r="E42" s="58"/>
      <c r="H42" s="53">
        <v>27</v>
      </c>
    </row>
    <row r="43" spans="1:8" ht="25.5">
      <c r="A43" s="65" t="s">
        <v>53</v>
      </c>
      <c r="B43" s="63" t="s">
        <v>52</v>
      </c>
      <c r="C43" s="54" t="s">
        <v>173</v>
      </c>
      <c r="D43" s="57" t="str">
        <f>IF(VLOOKUP(H43,resumen_24kV!$A$8:$AO$84,$G$15+4)="","",VLOOKUP(H43,resumen_24kV!$A$8:$AO$84,$G$15+4))</f>
        <v>Sí</v>
      </c>
      <c r="E43" s="58"/>
      <c r="H43" s="53">
        <v>28</v>
      </c>
    </row>
    <row r="44" spans="1:8">
      <c r="A44" s="65" t="s">
        <v>55</v>
      </c>
      <c r="B44" s="63" t="s">
        <v>54</v>
      </c>
      <c r="C44" s="63"/>
      <c r="D44" s="57" t="str">
        <f>IF(VLOOKUP(H44,resumen_24kV!$A$8:$AO$84,$G$15+4)="","",VLOOKUP(H44,resumen_24kV!$A$8:$AO$84,$G$15+4))</f>
        <v>Cilindro</v>
      </c>
      <c r="E44" s="58"/>
      <c r="H44" s="53">
        <v>29</v>
      </c>
    </row>
    <row r="45" spans="1:8">
      <c r="A45" s="65" t="s">
        <v>57</v>
      </c>
      <c r="B45" s="63" t="s">
        <v>56</v>
      </c>
      <c r="C45" s="54" t="s">
        <v>173</v>
      </c>
      <c r="D45" s="57" t="str">
        <f>IF(VLOOKUP(H45,resumen_24kV!$A$8:$AO$84,$G$15+4)="","",VLOOKUP(H45,resumen_24kV!$A$8:$AO$84,$G$15+4))</f>
        <v>Sí</v>
      </c>
      <c r="E45" s="58"/>
      <c r="H45" s="53">
        <v>30</v>
      </c>
    </row>
    <row r="46" spans="1:8" ht="25.5">
      <c r="A46" s="65" t="s">
        <v>59</v>
      </c>
      <c r="B46" s="63" t="s">
        <v>58</v>
      </c>
      <c r="C46" s="54" t="s">
        <v>173</v>
      </c>
      <c r="D46" s="57" t="str">
        <f>IF(VLOOKUP(H46,resumen_24kV!$A$8:$AO$84,$G$15+4)="","",VLOOKUP(H46,resumen_24kV!$A$8:$AO$84,$G$15+4))</f>
        <v>Sí</v>
      </c>
      <c r="E46" s="58"/>
      <c r="H46" s="53">
        <v>31</v>
      </c>
    </row>
    <row r="47" spans="1:8">
      <c r="A47" s="65" t="s">
        <v>184</v>
      </c>
      <c r="B47" s="63" t="s">
        <v>60</v>
      </c>
      <c r="C47" s="63"/>
      <c r="D47" s="57" t="str">
        <f>IF(VLOOKUP(H47,resumen_24kV!$A$8:$AO$84,$G$15+4)="","",VLOOKUP(H47,resumen_24kV!$A$8:$AO$84,$G$15+4))</f>
        <v>ANSI N° 24</v>
      </c>
      <c r="E47" s="58"/>
      <c r="H47" s="53">
        <v>32</v>
      </c>
    </row>
    <row r="48" spans="1:8">
      <c r="A48" s="60" t="s">
        <v>61</v>
      </c>
      <c r="B48" s="60" t="s">
        <v>62</v>
      </c>
      <c r="C48" s="60"/>
      <c r="D48" s="57" t="str">
        <f>IF(VLOOKUP(H48,resumen_24kV!$A$8:$AO$84,$G$15+4)="","",VLOOKUP(H48,resumen_24kV!$A$8:$AO$84,$G$15+4))</f>
        <v/>
      </c>
      <c r="E48" s="58"/>
      <c r="H48" s="53">
        <v>33</v>
      </c>
    </row>
    <row r="49" spans="1:8">
      <c r="A49" s="65" t="s">
        <v>63</v>
      </c>
      <c r="B49" s="63" t="s">
        <v>185</v>
      </c>
      <c r="C49" s="54" t="s">
        <v>173</v>
      </c>
      <c r="D49" s="57" t="str">
        <f>IF(VLOOKUP(H49,resumen_24kV!$A$8:$AO$84,$G$15+4)="","",VLOOKUP(H49,resumen_24kV!$A$8:$AO$84,$G$15+4))</f>
        <v>Sí</v>
      </c>
      <c r="E49" s="58"/>
      <c r="H49" s="53">
        <v>34</v>
      </c>
    </row>
    <row r="50" spans="1:8">
      <c r="A50" s="65" t="s">
        <v>64</v>
      </c>
      <c r="B50" s="63" t="s">
        <v>65</v>
      </c>
      <c r="C50" s="54" t="s">
        <v>66</v>
      </c>
      <c r="D50" s="57" t="str">
        <f>IF(VLOOKUP(H50,resumen_24kV!$A$8:$AO$84,$G$15+4)="","",VLOOKUP(H50,resumen_24kV!$A$8:$AO$84,$G$15+4))</f>
        <v>125 +10%-20%</v>
      </c>
      <c r="E50" s="58"/>
      <c r="H50" s="53">
        <v>35</v>
      </c>
    </row>
    <row r="51" spans="1:8">
      <c r="A51" s="65" t="s">
        <v>67</v>
      </c>
      <c r="B51" s="63" t="s">
        <v>68</v>
      </c>
      <c r="C51" s="54" t="s">
        <v>69</v>
      </c>
      <c r="D51" s="57" t="str">
        <f>IF(VLOOKUP(H51,resumen_24kV!$A$8:$AO$84,$G$15+4)="","",VLOOKUP(H51,resumen_24kV!$A$8:$AO$84,$G$15+4))</f>
        <v>380/220</v>
      </c>
      <c r="E51" s="58"/>
      <c r="H51" s="53">
        <v>36</v>
      </c>
    </row>
    <row r="52" spans="1:8">
      <c r="A52" s="65" t="s">
        <v>70</v>
      </c>
      <c r="B52" s="63" t="s">
        <v>71</v>
      </c>
      <c r="C52" s="54" t="s">
        <v>173</v>
      </c>
      <c r="D52" s="57" t="str">
        <f>IF(VLOOKUP(H52,resumen_24kV!$A$8:$AO$84,$G$15+4)="","",VLOOKUP(H52,resumen_24kV!$A$8:$AO$84,$G$15+4))</f>
        <v>Sí</v>
      </c>
      <c r="E52" s="58"/>
      <c r="H52" s="53">
        <v>37</v>
      </c>
    </row>
    <row r="53" spans="1:8">
      <c r="A53" s="65" t="s">
        <v>72</v>
      </c>
      <c r="B53" s="63" t="s">
        <v>73</v>
      </c>
      <c r="C53" s="54" t="s">
        <v>173</v>
      </c>
      <c r="D53" s="57" t="str">
        <f>IF(VLOOKUP(H53,resumen_24kV!$A$8:$AO$84,$G$15+4)="","",VLOOKUP(H53,resumen_24kV!$A$8:$AO$84,$G$15+4))</f>
        <v>Sí</v>
      </c>
      <c r="E53" s="58"/>
      <c r="H53" s="53">
        <v>38</v>
      </c>
    </row>
    <row r="54" spans="1:8">
      <c r="A54" s="65" t="s">
        <v>74</v>
      </c>
      <c r="B54" s="63" t="s">
        <v>75</v>
      </c>
      <c r="C54" s="54" t="s">
        <v>173</v>
      </c>
      <c r="D54" s="57" t="str">
        <f>IF(VLOOKUP(H54,resumen_24kV!$A$8:$AO$84,$G$15+4)="","",VLOOKUP(H54,resumen_24kV!$A$8:$AO$84,$G$15+4))</f>
        <v>Sí</v>
      </c>
      <c r="E54" s="58"/>
      <c r="H54" s="53">
        <v>39</v>
      </c>
    </row>
    <row r="55" spans="1:8">
      <c r="A55" s="65" t="s">
        <v>81</v>
      </c>
      <c r="B55" s="63" t="s">
        <v>78</v>
      </c>
      <c r="C55" s="54" t="s">
        <v>173</v>
      </c>
      <c r="D55" s="57" t="str">
        <f>IF(VLOOKUP(H55,resumen_24kV!$A$8:$AO$84,$G$15+4)="","",VLOOKUP(H55,resumen_24kV!$A$8:$AO$84,$G$15+4))</f>
        <v>Sí</v>
      </c>
      <c r="E55" s="58"/>
      <c r="H55" s="53">
        <v>40</v>
      </c>
    </row>
    <row r="56" spans="1:8" ht="25.5">
      <c r="A56" s="65" t="s">
        <v>76</v>
      </c>
      <c r="B56" s="70" t="s">
        <v>186</v>
      </c>
      <c r="C56" s="70"/>
      <c r="D56" s="57">
        <f>IF(VLOOKUP(H56,resumen_24kV!$A$8:$AO$84,$G$15+4)="","",VLOOKUP(H56,resumen_24kV!$A$8:$AO$84,$G$15+4))</f>
        <v>10</v>
      </c>
      <c r="E56" s="58"/>
      <c r="H56" s="53">
        <v>41</v>
      </c>
    </row>
    <row r="57" spans="1:8" ht="25.5">
      <c r="A57" s="65" t="s">
        <v>77</v>
      </c>
      <c r="B57" s="70" t="s">
        <v>187</v>
      </c>
      <c r="C57" s="54"/>
      <c r="D57" s="57" t="str">
        <f>IF(VLOOKUP(H57,resumen_24kV!$A$8:$AO$84,$G$15+4)="","",VLOOKUP(H57,resumen_24kV!$A$8:$AO$84,$G$15+4))</f>
        <v>Sí</v>
      </c>
      <c r="E57" s="58"/>
      <c r="H57" s="53">
        <v>42</v>
      </c>
    </row>
    <row r="58" spans="1:8">
      <c r="A58" s="65" t="s">
        <v>79</v>
      </c>
      <c r="B58" s="63" t="s">
        <v>207</v>
      </c>
      <c r="C58" s="54"/>
      <c r="D58" s="57" t="str">
        <f>IF(VLOOKUP(H58,resumen_24kV!$A$8:$AO$84,$G$15+4)="","",VLOOKUP(H58,resumen_24kV!$A$8:$AO$84,$G$15+4))</f>
        <v>2 NA / 1 NC</v>
      </c>
      <c r="E58" s="58"/>
      <c r="H58" s="53">
        <v>43</v>
      </c>
    </row>
    <row r="59" spans="1:8" ht="25.5">
      <c r="A59" s="65" t="s">
        <v>83</v>
      </c>
      <c r="B59" s="63" t="s">
        <v>80</v>
      </c>
      <c r="C59" s="54" t="s">
        <v>173</v>
      </c>
      <c r="D59" s="57" t="str">
        <f>IF(VLOOKUP(H59,resumen_24kV!$A$8:$AO$84,$G$15+4)="","",VLOOKUP(H59,resumen_24kV!$A$8:$AO$84,$G$15+4))</f>
        <v>Sí</v>
      </c>
      <c r="E59" s="58"/>
      <c r="H59" s="53">
        <v>44</v>
      </c>
    </row>
    <row r="60" spans="1:8">
      <c r="A60" s="65" t="s">
        <v>85</v>
      </c>
      <c r="B60" s="63" t="s">
        <v>82</v>
      </c>
      <c r="C60" s="54" t="s">
        <v>173</v>
      </c>
      <c r="D60" s="57" t="str">
        <f>IF(VLOOKUP(H60,resumen_24kV!$A$8:$AO$84,$G$15+4)="","",VLOOKUP(H60,resumen_24kV!$A$8:$AO$84,$G$15+4))</f>
        <v>Sí</v>
      </c>
      <c r="E60" s="58"/>
      <c r="H60" s="53">
        <v>45</v>
      </c>
    </row>
    <row r="61" spans="1:8" ht="25.5">
      <c r="A61" s="65" t="s">
        <v>87</v>
      </c>
      <c r="B61" s="63" t="s">
        <v>84</v>
      </c>
      <c r="C61" s="54" t="s">
        <v>173</v>
      </c>
      <c r="D61" s="57" t="str">
        <f>IF(VLOOKUP(H61,resumen_24kV!$A$8:$AO$84,$G$15+4)="","",VLOOKUP(H61,resumen_24kV!$A$8:$AO$84,$G$15+4))</f>
        <v>Sí</v>
      </c>
      <c r="E61" s="58"/>
      <c r="H61" s="53">
        <v>46</v>
      </c>
    </row>
    <row r="62" spans="1:8">
      <c r="A62" s="65" t="s">
        <v>89</v>
      </c>
      <c r="B62" s="63" t="s">
        <v>86</v>
      </c>
      <c r="C62" s="54" t="s">
        <v>173</v>
      </c>
      <c r="D62" s="57" t="str">
        <f>IF(VLOOKUP(H62,resumen_24kV!$A$8:$AO$84,$G$15+4)="","",VLOOKUP(H62,resumen_24kV!$A$8:$AO$84,$G$15+4))</f>
        <v>Sí</v>
      </c>
      <c r="E62" s="58"/>
      <c r="H62" s="53">
        <v>47</v>
      </c>
    </row>
    <row r="63" spans="1:8">
      <c r="A63" s="65" t="s">
        <v>91</v>
      </c>
      <c r="B63" s="63" t="s">
        <v>88</v>
      </c>
      <c r="C63" s="54" t="s">
        <v>173</v>
      </c>
      <c r="D63" s="57" t="str">
        <f>IF(VLOOKUP(H63,resumen_24kV!$A$8:$AO$84,$G$15+4)="","",VLOOKUP(H63,resumen_24kV!$A$8:$AO$84,$G$15+4))</f>
        <v>Sí</v>
      </c>
      <c r="E63" s="58"/>
      <c r="H63" s="53">
        <v>48</v>
      </c>
    </row>
    <row r="64" spans="1:8">
      <c r="A64" s="65" t="s">
        <v>93</v>
      </c>
      <c r="B64" s="63" t="s">
        <v>90</v>
      </c>
      <c r="C64" s="54" t="s">
        <v>173</v>
      </c>
      <c r="D64" s="57" t="str">
        <f>IF(VLOOKUP(H64,resumen_24kV!$A$8:$AO$84,$G$15+4)="","",VLOOKUP(H64,resumen_24kV!$A$8:$AO$84,$G$15+4))</f>
        <v>Sí</v>
      </c>
      <c r="E64" s="58"/>
      <c r="H64" s="53">
        <v>49</v>
      </c>
    </row>
    <row r="65" spans="1:8">
      <c r="A65" s="65" t="s">
        <v>95</v>
      </c>
      <c r="B65" s="63" t="s">
        <v>92</v>
      </c>
      <c r="C65" s="63" t="s">
        <v>173</v>
      </c>
      <c r="D65" s="57" t="str">
        <f>IF(VLOOKUP(H65,resumen_24kV!$A$8:$AO$84,$G$15+4)="","",VLOOKUP(H65,resumen_24kV!$A$8:$AO$84,$G$15+4))</f>
        <v>Sí</v>
      </c>
      <c r="E65" s="58"/>
      <c r="H65" s="53">
        <v>50</v>
      </c>
    </row>
    <row r="66" spans="1:8" ht="25.5">
      <c r="A66" s="65" t="s">
        <v>97</v>
      </c>
      <c r="B66" s="63" t="s">
        <v>94</v>
      </c>
      <c r="C66" s="54" t="s">
        <v>173</v>
      </c>
      <c r="D66" s="57" t="str">
        <f>IF(VLOOKUP(H66,resumen_24kV!$A$8:$AO$84,$G$15+4)="","",VLOOKUP(H66,resumen_24kV!$A$8:$AO$84,$G$15+4))</f>
        <v>6NA / 6NC</v>
      </c>
      <c r="E66" s="58"/>
      <c r="H66" s="53">
        <v>51</v>
      </c>
    </row>
    <row r="67" spans="1:8">
      <c r="A67" s="65" t="s">
        <v>99</v>
      </c>
      <c r="B67" s="63" t="s">
        <v>96</v>
      </c>
      <c r="C67" s="54" t="s">
        <v>173</v>
      </c>
      <c r="D67" s="57" t="str">
        <f>IF(VLOOKUP(H67,resumen_24kV!$A$8:$AO$84,$G$15+4)="","",VLOOKUP(H67,resumen_24kV!$A$8:$AO$84,$G$15+4))</f>
        <v>Sí</v>
      </c>
      <c r="E67" s="58"/>
      <c r="H67" s="53">
        <v>52</v>
      </c>
    </row>
    <row r="68" spans="1:8" ht="25.5">
      <c r="A68" s="65" t="s">
        <v>101</v>
      </c>
      <c r="B68" s="63" t="s">
        <v>98</v>
      </c>
      <c r="C68" s="54" t="s">
        <v>173</v>
      </c>
      <c r="D68" s="57" t="str">
        <f>IF(VLOOKUP(H68,resumen_24kV!$A$8:$AO$84,$G$15+4)="","",VLOOKUP(H68,resumen_24kV!$A$8:$AO$84,$G$15+4))</f>
        <v>Sí</v>
      </c>
      <c r="E68" s="58"/>
      <c r="H68" s="53">
        <v>53</v>
      </c>
    </row>
    <row r="69" spans="1:8">
      <c r="A69" s="65" t="s">
        <v>103</v>
      </c>
      <c r="B69" s="63" t="s">
        <v>100</v>
      </c>
      <c r="C69" s="54" t="s">
        <v>173</v>
      </c>
      <c r="D69" s="57" t="str">
        <f>IF(VLOOKUP(H69,resumen_24kV!$A$8:$AO$84,$G$15+4)="","",VLOOKUP(H69,resumen_24kV!$A$8:$AO$84,$G$15+4))</f>
        <v>-</v>
      </c>
      <c r="E69" s="58"/>
      <c r="H69" s="53">
        <v>54</v>
      </c>
    </row>
    <row r="70" spans="1:8" ht="25.5">
      <c r="A70" s="65" t="s">
        <v>105</v>
      </c>
      <c r="B70" s="63" t="s">
        <v>102</v>
      </c>
      <c r="C70" s="54" t="s">
        <v>173</v>
      </c>
      <c r="D70" s="57" t="str">
        <f>IF(VLOOKUP(H70,resumen_24kV!$A$8:$AO$84,$G$15+4)="","",VLOOKUP(H70,resumen_24kV!$A$8:$AO$84,$G$15+4))</f>
        <v>-</v>
      </c>
      <c r="E70" s="58"/>
      <c r="H70" s="53">
        <v>55</v>
      </c>
    </row>
    <row r="71" spans="1:8">
      <c r="A71" s="65" t="s">
        <v>188</v>
      </c>
      <c r="B71" s="63" t="s">
        <v>104</v>
      </c>
      <c r="C71" s="54" t="s">
        <v>173</v>
      </c>
      <c r="D71" s="57" t="str">
        <f>IF(VLOOKUP(H71,resumen_24kV!$A$8:$AO$84,$G$15+4)="","",VLOOKUP(H71,resumen_24kV!$A$8:$AO$84,$G$15+4))</f>
        <v>Sí</v>
      </c>
      <c r="E71" s="58"/>
      <c r="H71" s="53">
        <v>56</v>
      </c>
    </row>
    <row r="72" spans="1:8">
      <c r="A72" s="60" t="s">
        <v>208</v>
      </c>
      <c r="B72" s="60" t="s">
        <v>106</v>
      </c>
      <c r="C72" s="60" t="s">
        <v>173</v>
      </c>
      <c r="D72" s="57" t="str">
        <f>IF(VLOOKUP(H72,resumen_24kV!$A$8:$AO$84,$G$15+4)="","",VLOOKUP(H72,resumen_24kV!$A$8:$AO$84,$G$15+4))</f>
        <v>Sí</v>
      </c>
      <c r="E72" s="58"/>
      <c r="H72" s="53">
        <v>57</v>
      </c>
    </row>
    <row r="73" spans="1:8">
      <c r="A73" s="65" t="s">
        <v>107</v>
      </c>
      <c r="B73" s="63" t="s">
        <v>108</v>
      </c>
      <c r="C73" s="54"/>
      <c r="D73" s="57" t="str">
        <f>IF(VLOOKUP(H73,resumen_24kV!$A$8:$AO$84,$G$15+4)="","",VLOOKUP(H73,resumen_24kV!$A$8:$AO$84,$G$15+4))</f>
        <v/>
      </c>
      <c r="E73" s="58"/>
      <c r="H73" s="53">
        <v>58</v>
      </c>
    </row>
    <row r="74" spans="1:8" ht="25.5">
      <c r="A74" s="65" t="s">
        <v>109</v>
      </c>
      <c r="B74" s="63" t="s">
        <v>209</v>
      </c>
      <c r="C74" s="54"/>
      <c r="D74" s="57" t="str">
        <f>IF(VLOOKUP(H74,resumen_24kV!$A$8:$AO$84,$G$15+4)="","",VLOOKUP(H74,resumen_24kV!$A$8:$AO$84,$G$15+4))</f>
        <v>Sí</v>
      </c>
      <c r="E74" s="58"/>
      <c r="H74" s="53">
        <v>59</v>
      </c>
    </row>
    <row r="75" spans="1:8" ht="25.5">
      <c r="A75" s="65" t="s">
        <v>111</v>
      </c>
      <c r="B75" s="63" t="s">
        <v>210</v>
      </c>
      <c r="C75" s="54"/>
      <c r="D75" s="57" t="str">
        <f>IF(VLOOKUP(H75,resumen_24kV!$A$8:$AO$84,$G$15+4)="","",VLOOKUP(H75,resumen_24kV!$A$8:$AO$84,$G$15+4))</f>
        <v>Sí</v>
      </c>
      <c r="E75" s="58"/>
      <c r="H75" s="53">
        <v>60</v>
      </c>
    </row>
    <row r="76" spans="1:8" ht="25.5">
      <c r="A76" s="65" t="s">
        <v>113</v>
      </c>
      <c r="B76" s="63" t="s">
        <v>211</v>
      </c>
      <c r="C76" s="54"/>
      <c r="D76" s="57" t="str">
        <f>IF(VLOOKUP(H76,resumen_24kV!$A$8:$AO$84,$G$15+4)="","",VLOOKUP(H76,resumen_24kV!$A$8:$AO$84,$G$15+4))</f>
        <v>Sí</v>
      </c>
      <c r="E76" s="58"/>
      <c r="H76" s="53">
        <v>61</v>
      </c>
    </row>
    <row r="77" spans="1:8" ht="25.5">
      <c r="A77" s="65" t="s">
        <v>115</v>
      </c>
      <c r="B77" s="63" t="s">
        <v>212</v>
      </c>
      <c r="C77" s="54"/>
      <c r="D77" s="57" t="str">
        <f>IF(VLOOKUP(H77,resumen_24kV!$A$8:$AO$84,$G$15+4)="","",VLOOKUP(H77,resumen_24kV!$A$8:$AO$84,$G$15+4))</f>
        <v>Sí</v>
      </c>
      <c r="E77" s="58"/>
      <c r="H77" s="53">
        <v>62</v>
      </c>
    </row>
    <row r="78" spans="1:8">
      <c r="A78" s="65" t="s">
        <v>117</v>
      </c>
      <c r="B78" s="63" t="s">
        <v>213</v>
      </c>
      <c r="C78" s="54"/>
      <c r="D78" s="57" t="str">
        <f>IF(VLOOKUP(H78,resumen_24kV!$A$8:$AO$84,$G$15+4)="","",VLOOKUP(H78,resumen_24kV!$A$8:$AO$84,$G$15+4))</f>
        <v>Sí</v>
      </c>
      <c r="E78" s="58"/>
      <c r="H78" s="53">
        <v>63</v>
      </c>
    </row>
    <row r="79" spans="1:8" ht="25.5">
      <c r="A79" s="65" t="s">
        <v>119</v>
      </c>
      <c r="B79" s="63" t="s">
        <v>214</v>
      </c>
      <c r="C79" s="54"/>
      <c r="D79" s="57" t="str">
        <f>IF(VLOOKUP(H79,resumen_24kV!$A$8:$AO$84,$G$15+4)="","",VLOOKUP(H79,resumen_24kV!$A$8:$AO$84,$G$15+4))</f>
        <v>Sí</v>
      </c>
      <c r="E79" s="58"/>
      <c r="H79" s="53">
        <v>64</v>
      </c>
    </row>
    <row r="80" spans="1:8" ht="25.5">
      <c r="A80" s="65" t="s">
        <v>121</v>
      </c>
      <c r="B80" s="63" t="s">
        <v>215</v>
      </c>
      <c r="C80" s="54"/>
      <c r="D80" s="57" t="str">
        <f>IF(VLOOKUP(H80,resumen_24kV!$A$8:$AO$84,$G$15+4)="","",VLOOKUP(H80,resumen_24kV!$A$8:$AO$84,$G$15+4))</f>
        <v>Sí</v>
      </c>
      <c r="E80" s="58"/>
      <c r="H80" s="53">
        <v>65</v>
      </c>
    </row>
    <row r="81" spans="1:8" ht="25.5">
      <c r="A81" s="65" t="s">
        <v>123</v>
      </c>
      <c r="B81" s="63" t="s">
        <v>216</v>
      </c>
      <c r="C81" s="54"/>
      <c r="D81" s="57" t="str">
        <f>IF(VLOOKUP(H81,resumen_24kV!$A$8:$AO$84,$G$15+4)="","",VLOOKUP(H81,resumen_24kV!$A$8:$AO$84,$G$15+4))</f>
        <v>Sí</v>
      </c>
      <c r="E81" s="58"/>
      <c r="H81" s="53">
        <v>66</v>
      </c>
    </row>
    <row r="82" spans="1:8">
      <c r="A82" s="65" t="s">
        <v>125</v>
      </c>
      <c r="B82" s="63" t="s">
        <v>217</v>
      </c>
      <c r="C82" s="54"/>
      <c r="D82" s="57" t="str">
        <f>IF(VLOOKUP(H82,resumen_24kV!$A$8:$AO$84,$G$15+4)="","",VLOOKUP(H82,resumen_24kV!$A$8:$AO$84,$G$15+4))</f>
        <v>Sí</v>
      </c>
      <c r="E82" s="58"/>
      <c r="H82" s="53">
        <v>67</v>
      </c>
    </row>
    <row r="83" spans="1:8">
      <c r="A83" s="65" t="s">
        <v>128</v>
      </c>
      <c r="B83" s="63" t="s">
        <v>218</v>
      </c>
      <c r="C83" s="54"/>
      <c r="D83" s="57" t="str">
        <f>IF(VLOOKUP(H83,resumen_24kV!$A$8:$AO$84,$G$15+4)="","",VLOOKUP(H83,resumen_24kV!$A$8:$AO$84,$G$15+4))</f>
        <v>Sí</v>
      </c>
      <c r="E83" s="58"/>
      <c r="H83" s="53">
        <v>68</v>
      </c>
    </row>
    <row r="84" spans="1:8">
      <c r="A84" s="65" t="s">
        <v>130</v>
      </c>
      <c r="B84" s="63" t="s">
        <v>219</v>
      </c>
      <c r="C84" s="54"/>
      <c r="D84" s="57" t="str">
        <f>IF(VLOOKUP(H84,resumen_24kV!$A$8:$AO$84,$G$15+4)="","",VLOOKUP(H84,resumen_24kV!$A$8:$AO$84,$G$15+4))</f>
        <v>Sí</v>
      </c>
      <c r="E84" s="58"/>
      <c r="H84" s="53">
        <v>69</v>
      </c>
    </row>
    <row r="85" spans="1:8" ht="25.5">
      <c r="A85" s="65" t="s">
        <v>131</v>
      </c>
      <c r="B85" s="63" t="s">
        <v>220</v>
      </c>
      <c r="C85" s="54"/>
      <c r="D85" s="57" t="str">
        <f>IF(VLOOKUP(H85,resumen_24kV!$A$8:$AO$84,$G$15+4)="","",VLOOKUP(H85,resumen_24kV!$A$8:$AO$84,$G$15+4))</f>
        <v>Sí</v>
      </c>
      <c r="E85" s="58"/>
      <c r="H85" s="53">
        <v>70</v>
      </c>
    </row>
    <row r="86" spans="1:8">
      <c r="A86" s="65" t="s">
        <v>133</v>
      </c>
      <c r="B86" s="63" t="s">
        <v>221</v>
      </c>
      <c r="C86" s="54"/>
      <c r="D86" s="57" t="str">
        <f>IF(VLOOKUP(H86,resumen_24kV!$A$8:$AO$84,$G$15+4)="","",VLOOKUP(H86,resumen_24kV!$A$8:$AO$84,$G$15+4))</f>
        <v>Sí</v>
      </c>
      <c r="E86" s="58"/>
      <c r="H86" s="53">
        <v>71</v>
      </c>
    </row>
    <row r="87" spans="1:8" ht="25.5">
      <c r="A87" s="65" t="s">
        <v>135</v>
      </c>
      <c r="B87" s="63" t="s">
        <v>222</v>
      </c>
      <c r="C87" s="54"/>
      <c r="D87" s="57" t="str">
        <f>IF(VLOOKUP(H87,resumen_24kV!$A$8:$AO$84,$G$15+4)="","",VLOOKUP(H87,resumen_24kV!$A$8:$AO$84,$G$15+4))</f>
        <v>Sí</v>
      </c>
      <c r="E87" s="58"/>
      <c r="H87" s="53">
        <v>72</v>
      </c>
    </row>
    <row r="88" spans="1:8" ht="25.5">
      <c r="A88" s="65" t="s">
        <v>191</v>
      </c>
      <c r="B88" s="63" t="s">
        <v>223</v>
      </c>
      <c r="C88" s="54"/>
      <c r="D88" s="57" t="str">
        <f>IF(VLOOKUP(H88,resumen_24kV!$A$8:$AO$84,$G$15+4)="","",VLOOKUP(H88,resumen_24kV!$A$8:$AO$84,$G$15+4))</f>
        <v>Sí</v>
      </c>
      <c r="E88" s="58"/>
      <c r="H88" s="53">
        <v>73</v>
      </c>
    </row>
    <row r="89" spans="1:8" ht="25.5">
      <c r="A89" s="60" t="s">
        <v>193</v>
      </c>
      <c r="B89" s="64" t="s">
        <v>224</v>
      </c>
      <c r="C89" s="64"/>
      <c r="D89" s="57" t="str">
        <f>IF(VLOOKUP(H89,resumen_24kV!$A$8:$AO$84,$G$15+4)="","",VLOOKUP(H89,resumen_24kV!$A$8:$AO$84,$G$15+4))</f>
        <v>Sí</v>
      </c>
      <c r="E89" s="58"/>
      <c r="H89" s="53">
        <v>74</v>
      </c>
    </row>
    <row r="90" spans="1:8" ht="25.5">
      <c r="A90" s="60" t="s">
        <v>136</v>
      </c>
      <c r="B90" s="64" t="s">
        <v>137</v>
      </c>
      <c r="C90" s="64"/>
      <c r="D90" s="57" t="str">
        <f>IF(VLOOKUP(H90,resumen_24kV!$A$8:$AO$84,$G$15+4)="","",VLOOKUP(H90,resumen_24kV!$A$8:$AO$84,$G$15+4))</f>
        <v>Inf. Fabricante</v>
      </c>
      <c r="E90" s="58"/>
      <c r="H90" s="53">
        <v>75</v>
      </c>
    </row>
    <row r="91" spans="1:8" ht="25.5">
      <c r="A91" s="60" t="s">
        <v>138</v>
      </c>
      <c r="B91" s="64" t="s">
        <v>139</v>
      </c>
      <c r="C91" s="64"/>
      <c r="D91" s="57" t="str">
        <f>IF(VLOOKUP(H91,resumen_24kV!$A$8:$AO$84,$G$15+4)="","",VLOOKUP(H91,resumen_24kV!$A$8:$AO$84,$G$15+4))</f>
        <v>Inf. Fabricante</v>
      </c>
      <c r="E91" s="58"/>
      <c r="H91" s="53">
        <v>76</v>
      </c>
    </row>
    <row r="92" spans="1:8">
      <c r="A92" s="52" t="s">
        <v>140</v>
      </c>
      <c r="B92" s="52" t="s">
        <v>141</v>
      </c>
      <c r="D92" s="53" t="str">
        <f>IF(VLOOKUP(H92,resumen_24kV!$A$8:$AO$84,$G$15+4)="","",VLOOKUP(H92,resumen_24kV!$A$8:$AO$84,$G$15+4))</f>
        <v>Inf. Fabricante</v>
      </c>
      <c r="H92" s="52">
        <v>77</v>
      </c>
    </row>
  </sheetData>
  <mergeCells count="4">
    <mergeCell ref="A14:B14"/>
    <mergeCell ref="B8:E8"/>
    <mergeCell ref="B9:C9"/>
    <mergeCell ref="D11:E11"/>
  </mergeCells>
  <phoneticPr fontId="1" type="noConversion"/>
  <pageMargins left="0.78740157499999996" right="0.78740157499999996" top="0.984251969" bottom="0.984251969" header="0" footer="0"/>
  <pageSetup scale="92" orientation="portrait" horizontalDpi="300" verticalDpi="300" r:id="rId1"/>
  <headerFooter alignWithMargins="0"/>
  <colBreaks count="1" manualBreakCount="1">
    <brk id="5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1" enableFormatConditionsCalculation="0">
    <tabColor indexed="44"/>
  </sheetPr>
  <dimension ref="A3:AL98"/>
  <sheetViews>
    <sheetView zoomScale="85" zoomScaleNormal="85" workbookViewId="0">
      <pane xSplit="4" ySplit="5" topLeftCell="E45" activePane="bottomRight" state="frozen"/>
      <selection pane="topRight" activeCell="D1" sqref="D1"/>
      <selection pane="bottomLeft" activeCell="A6" sqref="A6"/>
      <selection pane="bottomRight" activeCell="C62" sqref="C62"/>
    </sheetView>
  </sheetViews>
  <sheetFormatPr defaultColWidth="11.42578125" defaultRowHeight="12.75"/>
  <cols>
    <col min="1" max="1" width="3.140625" style="43" bestFit="1" customWidth="1"/>
    <col min="2" max="2" width="6.7109375" style="43" bestFit="1" customWidth="1"/>
    <col min="3" max="3" width="64" style="43" bestFit="1" customWidth="1"/>
    <col min="4" max="4" width="20" style="43" bestFit="1" customWidth="1"/>
    <col min="5" max="5" width="20.42578125" style="42" bestFit="1" customWidth="1"/>
    <col min="6" max="6" width="24.5703125" style="42" bestFit="1" customWidth="1"/>
    <col min="7" max="7" width="24.85546875" style="73" bestFit="1" customWidth="1"/>
    <col min="8" max="8" width="30.7109375" style="73" bestFit="1" customWidth="1"/>
    <col min="9" max="14" width="21.42578125" style="42" bestFit="1" customWidth="1"/>
    <col min="15" max="15" width="25.140625" style="42" bestFit="1" customWidth="1"/>
    <col min="16" max="18" width="26.28515625" style="42" bestFit="1" customWidth="1"/>
    <col min="19" max="19" width="24.140625" style="42" bestFit="1" customWidth="1"/>
    <col min="20" max="20" width="23.5703125" style="42" bestFit="1" customWidth="1"/>
    <col min="21" max="21" width="21" style="43" bestFit="1" customWidth="1"/>
    <col min="22" max="23" width="22.140625" style="43" bestFit="1" customWidth="1"/>
    <col min="24" max="16384" width="11.42578125" style="43"/>
  </cols>
  <sheetData>
    <row r="3" spans="1:24">
      <c r="E3" s="43" t="str">
        <f>""&amp;E4&amp;" - "&amp;E8&amp;" - "&amp;E9&amp;" - "&amp;E10&amp;""</f>
        <v>Ampla - 17,5 - 25 - 800</v>
      </c>
      <c r="F3" s="43" t="str">
        <f>""&amp;F4&amp;" - "&amp;F8&amp;" - "&amp;F9&amp;" - "&amp;F10&amp;""&amp;" - "&amp;"TC"</f>
        <v>Ampla - 17,5 - 25 - 800 - TC</v>
      </c>
      <c r="G3" s="43" t="str">
        <f>""&amp;G4&amp;" - "&amp;G8&amp;" - "&amp;G9&amp;" - "&amp;G10&amp;""&amp;" - "&amp;"BC"</f>
        <v>Ampla - 17,5 - 25 - 800 - BC</v>
      </c>
      <c r="H3" s="43" t="str">
        <f>""&amp;H4&amp;" - "&amp;H8&amp;" - "&amp;H9&amp;" - "&amp;H10&amp;""&amp;" - "&amp;"BC"&amp;"/"&amp;"TC"</f>
        <v>Ampla - 17,5 - 25 - 800 - BC/TC</v>
      </c>
      <c r="I3" s="43" t="str">
        <f t="shared" ref="I3:W3" si="0">""&amp;I4&amp;" - "&amp;I8&amp;" - "&amp;I9&amp;" - "&amp;I10&amp;""</f>
        <v>Ampla - 17,5 - 25 - 1250</v>
      </c>
      <c r="J3" s="43" t="str">
        <f t="shared" si="0"/>
        <v>Ampla - 17,5 - 25 - 1600</v>
      </c>
      <c r="K3" s="43" t="str">
        <f t="shared" si="0"/>
        <v>Ampla - 17,5 - 25 - 2000</v>
      </c>
      <c r="L3" s="43" t="str">
        <f t="shared" si="0"/>
        <v>Ampla - 17,5 - 25 - 2500</v>
      </c>
      <c r="M3" s="43" t="str">
        <f t="shared" ref="M3:N3" si="1">""&amp;M4&amp;" - "&amp;M8&amp;" - "&amp;M9&amp;" - "&amp;M10&amp;""</f>
        <v>Ampla - 17,5 - 25 - 3150</v>
      </c>
      <c r="N3" s="43" t="str">
        <f t="shared" si="1"/>
        <v>Ampla - 17,5 - 25 - 4000</v>
      </c>
      <c r="O3" s="43" t="str">
        <f t="shared" si="0"/>
        <v>Coelce - 15 ó 17,5 - 16 - 630</v>
      </c>
      <c r="P3" s="43" t="str">
        <f t="shared" si="0"/>
        <v>Coelce - 15 ó 17,5 - 16 - 1250</v>
      </c>
      <c r="Q3" s="43" t="str">
        <f t="shared" si="0"/>
        <v>Coelce - 15 ó 17,5 - 16 - 2000</v>
      </c>
      <c r="R3" s="43" t="str">
        <f t="shared" si="0"/>
        <v>Coelce - 15 ó 17,5 - 25 - 2000</v>
      </c>
      <c r="S3" s="43" t="str">
        <f t="shared" si="0"/>
        <v>Chilectra - 17,5 - 31,5 - 630</v>
      </c>
      <c r="T3" s="43" t="str">
        <f t="shared" si="0"/>
        <v>Chilectra - 17,5 - 25 - 3150</v>
      </c>
      <c r="U3" s="43" t="str">
        <f t="shared" si="0"/>
        <v>Edesur - 17,5 - 16 - 630</v>
      </c>
      <c r="V3" s="43" t="str">
        <f t="shared" si="0"/>
        <v>Edesur - 17,5 - 16 - 2000</v>
      </c>
      <c r="W3" s="43" t="str">
        <f t="shared" si="0"/>
        <v>Edesur - 17,5 - 16 - 2500</v>
      </c>
    </row>
    <row r="4" spans="1:24">
      <c r="B4" s="2" t="s">
        <v>0</v>
      </c>
      <c r="C4" s="2" t="s">
        <v>1</v>
      </c>
      <c r="D4" s="2" t="s">
        <v>2</v>
      </c>
      <c r="E4" s="9" t="s">
        <v>142</v>
      </c>
      <c r="F4" s="9" t="s">
        <v>142</v>
      </c>
      <c r="G4" s="82" t="s">
        <v>142</v>
      </c>
      <c r="H4" s="82" t="s">
        <v>142</v>
      </c>
      <c r="I4" s="9" t="s">
        <v>142</v>
      </c>
      <c r="J4" s="9" t="s">
        <v>142</v>
      </c>
      <c r="K4" s="9" t="s">
        <v>142</v>
      </c>
      <c r="L4" s="9" t="s">
        <v>142</v>
      </c>
      <c r="M4" s="9" t="s">
        <v>142</v>
      </c>
      <c r="N4" s="9" t="s">
        <v>142</v>
      </c>
      <c r="O4" s="85" t="s">
        <v>241</v>
      </c>
      <c r="P4" s="85" t="s">
        <v>241</v>
      </c>
      <c r="Q4" s="85" t="s">
        <v>241</v>
      </c>
      <c r="R4" s="85" t="s">
        <v>241</v>
      </c>
      <c r="S4" s="86" t="s">
        <v>195</v>
      </c>
      <c r="T4" s="86" t="s">
        <v>195</v>
      </c>
      <c r="U4" s="87" t="s">
        <v>234</v>
      </c>
      <c r="V4" s="87" t="s">
        <v>234</v>
      </c>
      <c r="W4" s="87" t="s">
        <v>234</v>
      </c>
    </row>
    <row r="5" spans="1:24">
      <c r="B5" s="3"/>
      <c r="C5" s="4"/>
      <c r="D5" s="5"/>
      <c r="E5" s="9" t="str">
        <f>""&amp;E8&amp;" - "&amp;E9&amp;" - "&amp;E10&amp;""</f>
        <v>17,5 - 25 - 800</v>
      </c>
      <c r="F5" s="9" t="str">
        <f t="shared" ref="F5:W5" si="2">""&amp;F8&amp;" - "&amp;F9&amp;" - "&amp;F10&amp;""</f>
        <v>17,5 - 25 - 800</v>
      </c>
      <c r="G5" s="9" t="str">
        <f t="shared" si="2"/>
        <v>17,5 - 25 - 800</v>
      </c>
      <c r="H5" s="9" t="str">
        <f t="shared" ref="H5" si="3">""&amp;H8&amp;" - "&amp;H9&amp;" - "&amp;H10&amp;""</f>
        <v>17,5 - 25 - 800</v>
      </c>
      <c r="I5" s="9" t="str">
        <f t="shared" si="2"/>
        <v>17,5 - 25 - 1250</v>
      </c>
      <c r="J5" s="9" t="str">
        <f t="shared" si="2"/>
        <v>17,5 - 25 - 1600</v>
      </c>
      <c r="K5" s="9" t="str">
        <f t="shared" si="2"/>
        <v>17,5 - 25 - 2000</v>
      </c>
      <c r="L5" s="9" t="str">
        <f t="shared" si="2"/>
        <v>17,5 - 25 - 2500</v>
      </c>
      <c r="M5" s="9" t="str">
        <f t="shared" ref="M5:N5" si="4">""&amp;M8&amp;" - "&amp;M9&amp;" - "&amp;M10&amp;""</f>
        <v>17,5 - 25 - 3150</v>
      </c>
      <c r="N5" s="9" t="str">
        <f t="shared" si="4"/>
        <v>17,5 - 25 - 4000</v>
      </c>
      <c r="O5" s="85" t="str">
        <f t="shared" si="2"/>
        <v>15 ó 17,5 - 16 - 630</v>
      </c>
      <c r="P5" s="85" t="str">
        <f t="shared" si="2"/>
        <v>15 ó 17,5 - 16 - 1250</v>
      </c>
      <c r="Q5" s="85" t="str">
        <f t="shared" si="2"/>
        <v>15 ó 17,5 - 16 - 2000</v>
      </c>
      <c r="R5" s="85" t="str">
        <f t="shared" si="2"/>
        <v>15 ó 17,5 - 25 - 2000</v>
      </c>
      <c r="S5" s="86" t="str">
        <f t="shared" si="2"/>
        <v>17,5 - 31,5 - 630</v>
      </c>
      <c r="T5" s="86" t="str">
        <f t="shared" si="2"/>
        <v>17,5 - 25 - 3150</v>
      </c>
      <c r="U5" s="87" t="str">
        <f t="shared" si="2"/>
        <v>17,5 - 16 - 630</v>
      </c>
      <c r="V5" s="87" t="str">
        <f t="shared" si="2"/>
        <v>17,5 - 16 - 2000</v>
      </c>
      <c r="W5" s="87" t="str">
        <f t="shared" si="2"/>
        <v>17,5 - 16 - 2500</v>
      </c>
    </row>
    <row r="6" spans="1:24" s="42" customFormat="1">
      <c r="B6" s="84"/>
      <c r="C6" s="84"/>
      <c r="D6" s="79"/>
      <c r="E6" s="80"/>
      <c r="F6" s="80"/>
      <c r="G6" s="83"/>
      <c r="H6" s="83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43"/>
    </row>
    <row r="7" spans="1:24" s="42" customFormat="1" ht="21" customHeight="1">
      <c r="A7" s="53"/>
      <c r="B7" s="24" t="s">
        <v>3</v>
      </c>
      <c r="C7" s="24" t="s">
        <v>4</v>
      </c>
      <c r="D7" s="24"/>
      <c r="E7" s="81"/>
      <c r="F7" s="81"/>
      <c r="G7" s="18"/>
      <c r="H7" s="18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43"/>
    </row>
    <row r="8" spans="1:24" s="42" customFormat="1" ht="21" customHeight="1">
      <c r="A8" s="53">
        <v>1</v>
      </c>
      <c r="B8" s="27" t="s">
        <v>5</v>
      </c>
      <c r="C8" s="26" t="s">
        <v>6</v>
      </c>
      <c r="D8" s="8" t="s">
        <v>7</v>
      </c>
      <c r="E8" s="14">
        <v>17.5</v>
      </c>
      <c r="F8" s="14">
        <v>17.5</v>
      </c>
      <c r="G8" s="21">
        <v>17.5</v>
      </c>
      <c r="H8" s="21">
        <v>17.5</v>
      </c>
      <c r="I8" s="14">
        <v>17.5</v>
      </c>
      <c r="J8" s="14">
        <v>17.5</v>
      </c>
      <c r="K8" s="14">
        <v>17.5</v>
      </c>
      <c r="L8" s="14">
        <v>17.5</v>
      </c>
      <c r="M8" s="14">
        <v>17.5</v>
      </c>
      <c r="N8" s="14">
        <v>17.5</v>
      </c>
      <c r="O8" s="8" t="s">
        <v>277</v>
      </c>
      <c r="P8" s="8" t="s">
        <v>277</v>
      </c>
      <c r="Q8" s="8" t="s">
        <v>277</v>
      </c>
      <c r="R8" s="8" t="s">
        <v>277</v>
      </c>
      <c r="S8" s="8">
        <v>17.5</v>
      </c>
      <c r="T8" s="8">
        <v>17.5</v>
      </c>
      <c r="U8" s="8">
        <v>17.5</v>
      </c>
      <c r="V8" s="8">
        <v>17.5</v>
      </c>
      <c r="W8" s="8">
        <v>17.5</v>
      </c>
      <c r="X8" s="43"/>
    </row>
    <row r="9" spans="1:24" s="42" customFormat="1" ht="21" customHeight="1">
      <c r="A9" s="53">
        <v>2</v>
      </c>
      <c r="B9" s="27" t="s">
        <v>8</v>
      </c>
      <c r="C9" s="26" t="s">
        <v>9</v>
      </c>
      <c r="D9" s="8" t="s">
        <v>164</v>
      </c>
      <c r="E9" s="14">
        <v>25</v>
      </c>
      <c r="F9" s="14">
        <v>25</v>
      </c>
      <c r="G9" s="21">
        <v>25</v>
      </c>
      <c r="H9" s="21">
        <v>25</v>
      </c>
      <c r="I9" s="14">
        <v>25</v>
      </c>
      <c r="J9" s="14">
        <v>25</v>
      </c>
      <c r="K9" s="14">
        <v>25</v>
      </c>
      <c r="L9" s="14">
        <v>25</v>
      </c>
      <c r="M9" s="14">
        <v>25</v>
      </c>
      <c r="N9" s="14">
        <v>25</v>
      </c>
      <c r="O9" s="8">
        <v>16</v>
      </c>
      <c r="P9" s="8">
        <v>16</v>
      </c>
      <c r="Q9" s="8">
        <v>16</v>
      </c>
      <c r="R9" s="8">
        <v>25</v>
      </c>
      <c r="S9" s="8">
        <v>31.5</v>
      </c>
      <c r="T9" s="8">
        <v>25</v>
      </c>
      <c r="U9" s="8">
        <v>16</v>
      </c>
      <c r="V9" s="8">
        <v>16</v>
      </c>
      <c r="W9" s="8">
        <v>16</v>
      </c>
      <c r="X9" s="43"/>
    </row>
    <row r="10" spans="1:24" s="42" customFormat="1" ht="21" customHeight="1">
      <c r="A10" s="53">
        <v>3</v>
      </c>
      <c r="B10" s="27" t="s">
        <v>10</v>
      </c>
      <c r="C10" s="26" t="s">
        <v>11</v>
      </c>
      <c r="D10" s="8" t="s">
        <v>165</v>
      </c>
      <c r="E10" s="14">
        <v>800</v>
      </c>
      <c r="F10" s="14">
        <v>800</v>
      </c>
      <c r="G10" s="21">
        <v>800</v>
      </c>
      <c r="H10" s="21">
        <v>800</v>
      </c>
      <c r="I10" s="14">
        <v>1250</v>
      </c>
      <c r="J10" s="14">
        <v>1600</v>
      </c>
      <c r="K10" s="14">
        <v>2000</v>
      </c>
      <c r="L10" s="14">
        <v>2500</v>
      </c>
      <c r="M10" s="14">
        <v>3150</v>
      </c>
      <c r="N10" s="14">
        <v>4000</v>
      </c>
      <c r="O10" s="8">
        <v>630</v>
      </c>
      <c r="P10" s="8">
        <v>1250</v>
      </c>
      <c r="Q10" s="8">
        <v>2000</v>
      </c>
      <c r="R10" s="8">
        <v>2000</v>
      </c>
      <c r="S10" s="8">
        <v>630</v>
      </c>
      <c r="T10" s="8">
        <v>3150</v>
      </c>
      <c r="U10" s="8">
        <v>630</v>
      </c>
      <c r="V10" s="8">
        <v>2000</v>
      </c>
      <c r="W10" s="8">
        <v>2500</v>
      </c>
      <c r="X10" s="43"/>
    </row>
    <row r="11" spans="1:24" s="42" customFormat="1" ht="21" customHeight="1">
      <c r="A11" s="53">
        <v>4</v>
      </c>
      <c r="B11" s="27" t="s">
        <v>12</v>
      </c>
      <c r="C11" s="26" t="s">
        <v>13</v>
      </c>
      <c r="D11" s="8" t="s">
        <v>166</v>
      </c>
      <c r="E11" s="14">
        <v>95</v>
      </c>
      <c r="F11" s="14">
        <v>95</v>
      </c>
      <c r="G11" s="21">
        <v>95</v>
      </c>
      <c r="H11" s="21">
        <v>95</v>
      </c>
      <c r="I11" s="14">
        <v>95</v>
      </c>
      <c r="J11" s="14">
        <v>95</v>
      </c>
      <c r="K11" s="14">
        <v>95</v>
      </c>
      <c r="L11" s="14">
        <v>95</v>
      </c>
      <c r="M11" s="14">
        <v>95</v>
      </c>
      <c r="N11" s="14">
        <v>95</v>
      </c>
      <c r="O11" s="8">
        <v>110</v>
      </c>
      <c r="P11" s="8">
        <v>110</v>
      </c>
      <c r="Q11" s="8">
        <v>110</v>
      </c>
      <c r="R11" s="8">
        <v>110</v>
      </c>
      <c r="S11" s="8">
        <v>110</v>
      </c>
      <c r="T11" s="8">
        <v>110</v>
      </c>
      <c r="U11" s="8">
        <v>95</v>
      </c>
      <c r="V11" s="8">
        <v>95</v>
      </c>
      <c r="W11" s="8">
        <v>95</v>
      </c>
      <c r="X11" s="43"/>
    </row>
    <row r="12" spans="1:24" s="42" customFormat="1" ht="21" customHeight="1">
      <c r="A12" s="53">
        <v>5</v>
      </c>
      <c r="B12" s="27" t="s">
        <v>14</v>
      </c>
      <c r="C12" s="26" t="s">
        <v>15</v>
      </c>
      <c r="D12" s="8" t="s">
        <v>7</v>
      </c>
      <c r="E12" s="14">
        <v>38</v>
      </c>
      <c r="F12" s="14">
        <v>38</v>
      </c>
      <c r="G12" s="21">
        <v>38</v>
      </c>
      <c r="H12" s="21">
        <v>38</v>
      </c>
      <c r="I12" s="14">
        <v>38</v>
      </c>
      <c r="J12" s="14">
        <v>38</v>
      </c>
      <c r="K12" s="14">
        <v>38</v>
      </c>
      <c r="L12" s="14">
        <v>38</v>
      </c>
      <c r="M12" s="14">
        <v>38</v>
      </c>
      <c r="N12" s="14">
        <v>38</v>
      </c>
      <c r="O12" s="8">
        <v>34</v>
      </c>
      <c r="P12" s="8">
        <v>34</v>
      </c>
      <c r="Q12" s="8">
        <v>34</v>
      </c>
      <c r="R12" s="8">
        <v>34</v>
      </c>
      <c r="S12" s="8">
        <v>38</v>
      </c>
      <c r="T12" s="8">
        <v>38</v>
      </c>
      <c r="U12" s="8">
        <v>38</v>
      </c>
      <c r="V12" s="8">
        <v>38</v>
      </c>
      <c r="W12" s="8">
        <v>38</v>
      </c>
      <c r="X12" s="43"/>
    </row>
    <row r="13" spans="1:24" s="42" customFormat="1" ht="21" customHeight="1">
      <c r="A13" s="53">
        <v>6</v>
      </c>
      <c r="B13" s="27" t="s">
        <v>16</v>
      </c>
      <c r="C13" s="26" t="s">
        <v>17</v>
      </c>
      <c r="D13" s="8" t="s">
        <v>167</v>
      </c>
      <c r="E13" s="14">
        <v>60</v>
      </c>
      <c r="F13" s="14">
        <v>60</v>
      </c>
      <c r="G13" s="21">
        <v>60</v>
      </c>
      <c r="H13" s="21">
        <v>60</v>
      </c>
      <c r="I13" s="14">
        <v>60</v>
      </c>
      <c r="J13" s="14">
        <v>60</v>
      </c>
      <c r="K13" s="14">
        <v>60</v>
      </c>
      <c r="L13" s="14">
        <v>60</v>
      </c>
      <c r="M13" s="14">
        <v>60</v>
      </c>
      <c r="N13" s="14">
        <v>60</v>
      </c>
      <c r="O13" s="8">
        <v>60</v>
      </c>
      <c r="P13" s="8">
        <v>60</v>
      </c>
      <c r="Q13" s="8">
        <v>60</v>
      </c>
      <c r="R13" s="8">
        <v>60</v>
      </c>
      <c r="S13" s="8">
        <v>50</v>
      </c>
      <c r="T13" s="8">
        <v>50</v>
      </c>
      <c r="U13" s="8">
        <v>50</v>
      </c>
      <c r="V13" s="8">
        <v>50</v>
      </c>
      <c r="W13" s="8">
        <v>50</v>
      </c>
      <c r="X13" s="43"/>
    </row>
    <row r="14" spans="1:24" s="42" customFormat="1" ht="21" customHeight="1">
      <c r="A14" s="53">
        <v>7</v>
      </c>
      <c r="B14" s="27" t="s">
        <v>18</v>
      </c>
      <c r="C14" s="26" t="s">
        <v>19</v>
      </c>
      <c r="D14" s="8"/>
      <c r="E14" s="14">
        <v>3</v>
      </c>
      <c r="F14" s="14">
        <v>3</v>
      </c>
      <c r="G14" s="21">
        <v>3</v>
      </c>
      <c r="H14" s="21">
        <v>3</v>
      </c>
      <c r="I14" s="14">
        <v>3</v>
      </c>
      <c r="J14" s="14">
        <v>3</v>
      </c>
      <c r="K14" s="14">
        <v>3</v>
      </c>
      <c r="L14" s="14">
        <v>3</v>
      </c>
      <c r="M14" s="14">
        <v>3</v>
      </c>
      <c r="N14" s="14">
        <v>3</v>
      </c>
      <c r="O14" s="8">
        <v>3</v>
      </c>
      <c r="P14" s="8">
        <v>3</v>
      </c>
      <c r="Q14" s="8">
        <v>3</v>
      </c>
      <c r="R14" s="8">
        <v>3</v>
      </c>
      <c r="S14" s="8">
        <v>3</v>
      </c>
      <c r="T14" s="8">
        <v>3</v>
      </c>
      <c r="U14" s="8">
        <v>3</v>
      </c>
      <c r="V14" s="8">
        <v>3</v>
      </c>
      <c r="W14" s="8">
        <v>3</v>
      </c>
      <c r="X14" s="43"/>
    </row>
    <row r="15" spans="1:24" s="42" customFormat="1" ht="21" customHeight="1">
      <c r="A15" s="53">
        <v>8</v>
      </c>
      <c r="B15" s="27" t="s">
        <v>20</v>
      </c>
      <c r="C15" s="26" t="s">
        <v>168</v>
      </c>
      <c r="D15" s="8"/>
      <c r="E15" s="14" t="s">
        <v>157</v>
      </c>
      <c r="F15" s="14" t="s">
        <v>157</v>
      </c>
      <c r="G15" s="21" t="s">
        <v>158</v>
      </c>
      <c r="H15" s="21" t="s">
        <v>158</v>
      </c>
      <c r="I15" s="14" t="s">
        <v>158</v>
      </c>
      <c r="J15" s="14" t="s">
        <v>158</v>
      </c>
      <c r="K15" s="14" t="s">
        <v>158</v>
      </c>
      <c r="L15" s="14" t="s">
        <v>158</v>
      </c>
      <c r="M15" s="14" t="s">
        <v>158</v>
      </c>
      <c r="N15" s="14" t="s">
        <v>158</v>
      </c>
      <c r="O15" s="8" t="s">
        <v>143</v>
      </c>
      <c r="P15" s="8" t="s">
        <v>143</v>
      </c>
      <c r="Q15" s="8" t="s">
        <v>143</v>
      </c>
      <c r="R15" s="8" t="s">
        <v>143</v>
      </c>
      <c r="S15" s="8" t="s">
        <v>143</v>
      </c>
      <c r="T15" s="8" t="s">
        <v>143</v>
      </c>
      <c r="U15" s="8" t="s">
        <v>236</v>
      </c>
      <c r="V15" s="8" t="s">
        <v>236</v>
      </c>
      <c r="W15" s="8" t="s">
        <v>236</v>
      </c>
      <c r="X15" s="43"/>
    </row>
    <row r="16" spans="1:24" s="42" customFormat="1" ht="21" customHeight="1">
      <c r="A16" s="53">
        <v>9</v>
      </c>
      <c r="B16" s="27" t="s">
        <v>21</v>
      </c>
      <c r="C16" s="26" t="s">
        <v>23</v>
      </c>
      <c r="D16" s="8" t="s">
        <v>24</v>
      </c>
      <c r="E16" s="14">
        <v>65</v>
      </c>
      <c r="F16" s="14">
        <v>65</v>
      </c>
      <c r="G16" s="21">
        <v>65</v>
      </c>
      <c r="H16" s="21">
        <v>65</v>
      </c>
      <c r="I16" s="14">
        <v>65</v>
      </c>
      <c r="J16" s="14">
        <v>65</v>
      </c>
      <c r="K16" s="14">
        <v>65</v>
      </c>
      <c r="L16" s="14">
        <v>65</v>
      </c>
      <c r="M16" s="14">
        <v>65</v>
      </c>
      <c r="N16" s="14">
        <v>65</v>
      </c>
      <c r="O16" s="8">
        <v>83</v>
      </c>
      <c r="P16" s="8">
        <v>83</v>
      </c>
      <c r="Q16" s="8">
        <v>83</v>
      </c>
      <c r="R16" s="8">
        <v>83</v>
      </c>
      <c r="S16" s="8">
        <v>100</v>
      </c>
      <c r="T16" s="8">
        <v>100</v>
      </c>
      <c r="U16" s="8" t="s">
        <v>151</v>
      </c>
      <c r="V16" s="8" t="s">
        <v>151</v>
      </c>
      <c r="W16" s="8" t="s">
        <v>151</v>
      </c>
      <c r="X16" s="43"/>
    </row>
    <row r="17" spans="1:24" s="42" customFormat="1" ht="21" customHeight="1">
      <c r="A17" s="53">
        <v>10</v>
      </c>
      <c r="B17" s="27" t="s">
        <v>22</v>
      </c>
      <c r="C17" s="26" t="s">
        <v>169</v>
      </c>
      <c r="D17" s="8" t="s">
        <v>170</v>
      </c>
      <c r="E17" s="14" t="s">
        <v>159</v>
      </c>
      <c r="F17" s="14" t="s">
        <v>159</v>
      </c>
      <c r="G17" s="21" t="s">
        <v>159</v>
      </c>
      <c r="H17" s="21" t="s">
        <v>159</v>
      </c>
      <c r="I17" s="14" t="s">
        <v>159</v>
      </c>
      <c r="J17" s="14" t="s">
        <v>159</v>
      </c>
      <c r="K17" s="14" t="s">
        <v>159</v>
      </c>
      <c r="L17" s="14" t="s">
        <v>159</v>
      </c>
      <c r="M17" s="14" t="s">
        <v>159</v>
      </c>
      <c r="N17" s="14" t="s">
        <v>159</v>
      </c>
      <c r="O17" s="8" t="s">
        <v>196</v>
      </c>
      <c r="P17" s="8" t="s">
        <v>196</v>
      </c>
      <c r="Q17" s="8" t="s">
        <v>196</v>
      </c>
      <c r="R17" s="8" t="s">
        <v>196</v>
      </c>
      <c r="S17" s="8" t="s">
        <v>196</v>
      </c>
      <c r="T17" s="8" t="s">
        <v>196</v>
      </c>
      <c r="U17" s="8" t="s">
        <v>159</v>
      </c>
      <c r="V17" s="8" t="s">
        <v>159</v>
      </c>
      <c r="W17" s="8" t="s">
        <v>159</v>
      </c>
      <c r="X17" s="43"/>
    </row>
    <row r="18" spans="1:24" s="42" customFormat="1" ht="25.5">
      <c r="A18" s="53">
        <v>11</v>
      </c>
      <c r="B18" s="27" t="s">
        <v>283</v>
      </c>
      <c r="C18" s="26" t="s">
        <v>285</v>
      </c>
      <c r="D18" s="8" t="s">
        <v>165</v>
      </c>
      <c r="E18" s="14" t="s">
        <v>149</v>
      </c>
      <c r="F18" s="14" t="s">
        <v>149</v>
      </c>
      <c r="G18" s="21" t="s">
        <v>284</v>
      </c>
      <c r="H18" s="21" t="s">
        <v>284</v>
      </c>
      <c r="I18" s="14" t="s">
        <v>149</v>
      </c>
      <c r="J18" s="14" t="s">
        <v>149</v>
      </c>
      <c r="K18" s="14" t="s">
        <v>149</v>
      </c>
      <c r="L18" s="14" t="s">
        <v>149</v>
      </c>
      <c r="M18" s="14" t="s">
        <v>149</v>
      </c>
      <c r="N18" s="14" t="s">
        <v>149</v>
      </c>
      <c r="O18" s="8" t="s">
        <v>196</v>
      </c>
      <c r="P18" s="8" t="s">
        <v>196</v>
      </c>
      <c r="Q18" s="8" t="s">
        <v>196</v>
      </c>
      <c r="R18" s="8" t="s">
        <v>196</v>
      </c>
      <c r="S18" s="8" t="s">
        <v>196</v>
      </c>
      <c r="T18" s="8" t="s">
        <v>196</v>
      </c>
      <c r="U18" s="8" t="s">
        <v>159</v>
      </c>
      <c r="V18" s="8" t="s">
        <v>159</v>
      </c>
      <c r="W18" s="8" t="s">
        <v>159</v>
      </c>
      <c r="X18" s="43"/>
    </row>
    <row r="19" spans="1:24" s="42" customFormat="1" ht="21" customHeight="1">
      <c r="A19" s="53">
        <v>12</v>
      </c>
      <c r="B19" s="24" t="s">
        <v>25</v>
      </c>
      <c r="C19" s="34" t="s">
        <v>26</v>
      </c>
      <c r="D19" s="34"/>
      <c r="E19" s="81" t="s">
        <v>145</v>
      </c>
      <c r="F19" s="81" t="s">
        <v>145</v>
      </c>
      <c r="G19" s="18"/>
      <c r="H19" s="18"/>
      <c r="I19" s="81" t="s">
        <v>145</v>
      </c>
      <c r="J19" s="81" t="s">
        <v>145</v>
      </c>
      <c r="K19" s="81" t="s">
        <v>145</v>
      </c>
      <c r="L19" s="81" t="s">
        <v>145</v>
      </c>
      <c r="M19" s="81" t="s">
        <v>145</v>
      </c>
      <c r="N19" s="81" t="s">
        <v>145</v>
      </c>
      <c r="O19" s="75" t="s">
        <v>145</v>
      </c>
      <c r="P19" s="75" t="s">
        <v>145</v>
      </c>
      <c r="Q19" s="75" t="s">
        <v>145</v>
      </c>
      <c r="R19" s="75" t="s">
        <v>145</v>
      </c>
      <c r="S19" s="75" t="s">
        <v>145</v>
      </c>
      <c r="T19" s="75" t="s">
        <v>145</v>
      </c>
      <c r="U19" s="75" t="s">
        <v>145</v>
      </c>
      <c r="V19" s="75" t="s">
        <v>145</v>
      </c>
      <c r="W19" s="75" t="s">
        <v>145</v>
      </c>
      <c r="X19" s="43"/>
    </row>
    <row r="20" spans="1:24" s="42" customFormat="1" ht="21" customHeight="1">
      <c r="A20" s="53">
        <v>13</v>
      </c>
      <c r="B20" s="27" t="s">
        <v>27</v>
      </c>
      <c r="C20" s="26" t="s">
        <v>28</v>
      </c>
      <c r="D20" s="26"/>
      <c r="E20" s="14" t="s">
        <v>146</v>
      </c>
      <c r="F20" s="14" t="s">
        <v>146</v>
      </c>
      <c r="G20" s="21" t="s">
        <v>146</v>
      </c>
      <c r="H20" s="21" t="s">
        <v>146</v>
      </c>
      <c r="I20" s="14" t="s">
        <v>146</v>
      </c>
      <c r="J20" s="14" t="s">
        <v>146</v>
      </c>
      <c r="K20" s="14" t="s">
        <v>146</v>
      </c>
      <c r="L20" s="14" t="s">
        <v>146</v>
      </c>
      <c r="M20" s="14" t="s">
        <v>146</v>
      </c>
      <c r="N20" s="14" t="s">
        <v>146</v>
      </c>
      <c r="O20" s="8" t="s">
        <v>146</v>
      </c>
      <c r="P20" s="8" t="s">
        <v>146</v>
      </c>
      <c r="Q20" s="8" t="s">
        <v>146</v>
      </c>
      <c r="R20" s="8" t="s">
        <v>146</v>
      </c>
      <c r="S20" s="8" t="s">
        <v>146</v>
      </c>
      <c r="T20" s="8" t="s">
        <v>146</v>
      </c>
      <c r="U20" s="8" t="s">
        <v>146</v>
      </c>
      <c r="V20" s="8" t="s">
        <v>146</v>
      </c>
      <c r="W20" s="8" t="s">
        <v>146</v>
      </c>
      <c r="X20" s="43"/>
    </row>
    <row r="21" spans="1:24" s="42" customFormat="1" ht="21" customHeight="1">
      <c r="A21" s="53">
        <v>14</v>
      </c>
      <c r="B21" s="27" t="s">
        <v>29</v>
      </c>
      <c r="C21" s="26" t="s">
        <v>30</v>
      </c>
      <c r="D21" s="26"/>
      <c r="E21" s="14" t="s">
        <v>147</v>
      </c>
      <c r="F21" s="14" t="s">
        <v>147</v>
      </c>
      <c r="G21" s="21" t="s">
        <v>147</v>
      </c>
      <c r="H21" s="21" t="s">
        <v>147</v>
      </c>
      <c r="I21" s="14" t="s">
        <v>147</v>
      </c>
      <c r="J21" s="14" t="s">
        <v>147</v>
      </c>
      <c r="K21" s="14" t="s">
        <v>147</v>
      </c>
      <c r="L21" s="14" t="s">
        <v>147</v>
      </c>
      <c r="M21" s="14" t="s">
        <v>147</v>
      </c>
      <c r="N21" s="14" t="s">
        <v>147</v>
      </c>
      <c r="O21" s="8" t="s">
        <v>151</v>
      </c>
      <c r="P21" s="8" t="s">
        <v>151</v>
      </c>
      <c r="Q21" s="8" t="s">
        <v>145</v>
      </c>
      <c r="R21" s="8" t="s">
        <v>145</v>
      </c>
      <c r="S21" s="8" t="s">
        <v>145</v>
      </c>
      <c r="T21" s="8" t="s">
        <v>145</v>
      </c>
      <c r="U21" s="8" t="s">
        <v>151</v>
      </c>
      <c r="V21" s="8" t="s">
        <v>151</v>
      </c>
      <c r="W21" s="8" t="s">
        <v>151</v>
      </c>
      <c r="X21" s="43"/>
    </row>
    <row r="22" spans="1:24" s="42" customFormat="1" ht="21" customHeight="1">
      <c r="A22" s="53">
        <v>15</v>
      </c>
      <c r="B22" s="27" t="s">
        <v>31</v>
      </c>
      <c r="C22" s="26" t="s">
        <v>32</v>
      </c>
      <c r="D22" s="26"/>
      <c r="E22" s="14" t="s">
        <v>147</v>
      </c>
      <c r="F22" s="14" t="s">
        <v>147</v>
      </c>
      <c r="G22" s="21" t="s">
        <v>147</v>
      </c>
      <c r="H22" s="21" t="s">
        <v>147</v>
      </c>
      <c r="I22" s="14" t="s">
        <v>147</v>
      </c>
      <c r="J22" s="14" t="s">
        <v>147</v>
      </c>
      <c r="K22" s="14" t="s">
        <v>147</v>
      </c>
      <c r="L22" s="14" t="s">
        <v>147</v>
      </c>
      <c r="M22" s="14" t="s">
        <v>147</v>
      </c>
      <c r="N22" s="14" t="s">
        <v>147</v>
      </c>
      <c r="O22" s="8" t="s">
        <v>151</v>
      </c>
      <c r="P22" s="8" t="s">
        <v>151</v>
      </c>
      <c r="Q22" s="8" t="s">
        <v>145</v>
      </c>
      <c r="R22" s="8" t="s">
        <v>145</v>
      </c>
      <c r="S22" s="8" t="s">
        <v>145</v>
      </c>
      <c r="T22" s="8" t="s">
        <v>145</v>
      </c>
      <c r="U22" s="8" t="s">
        <v>151</v>
      </c>
      <c r="V22" s="8" t="s">
        <v>151</v>
      </c>
      <c r="W22" s="8" t="s">
        <v>151</v>
      </c>
      <c r="X22" s="43"/>
    </row>
    <row r="23" spans="1:24" s="42" customFormat="1" ht="21" customHeight="1">
      <c r="A23" s="53">
        <v>16</v>
      </c>
      <c r="B23" s="27" t="s">
        <v>33</v>
      </c>
      <c r="C23" s="26" t="s">
        <v>34</v>
      </c>
      <c r="D23" s="8" t="s">
        <v>171</v>
      </c>
      <c r="E23" s="14" t="s">
        <v>148</v>
      </c>
      <c r="F23" s="14" t="s">
        <v>148</v>
      </c>
      <c r="G23" s="21" t="s">
        <v>148</v>
      </c>
      <c r="H23" s="21" t="s">
        <v>148</v>
      </c>
      <c r="I23" s="14" t="s">
        <v>148</v>
      </c>
      <c r="J23" s="14" t="s">
        <v>148</v>
      </c>
      <c r="K23" s="14" t="s">
        <v>148</v>
      </c>
      <c r="L23" s="14" t="s">
        <v>148</v>
      </c>
      <c r="M23" s="14" t="s">
        <v>148</v>
      </c>
      <c r="N23" s="14" t="s">
        <v>148</v>
      </c>
      <c r="O23" s="8" t="s">
        <v>148</v>
      </c>
      <c r="P23" s="8" t="s">
        <v>148</v>
      </c>
      <c r="Q23" s="8" t="s">
        <v>148</v>
      </c>
      <c r="R23" s="8" t="s">
        <v>148</v>
      </c>
      <c r="S23" s="8" t="s">
        <v>148</v>
      </c>
      <c r="T23" s="8" t="s">
        <v>148</v>
      </c>
      <c r="U23" s="8" t="s">
        <v>230</v>
      </c>
      <c r="V23" s="8" t="s">
        <v>230</v>
      </c>
      <c r="W23" s="8" t="s">
        <v>230</v>
      </c>
      <c r="X23" s="43"/>
    </row>
    <row r="24" spans="1:24" s="42" customFormat="1" ht="21" customHeight="1">
      <c r="A24" s="53">
        <v>17</v>
      </c>
      <c r="B24" s="27" t="s">
        <v>35</v>
      </c>
      <c r="C24" s="26" t="s">
        <v>315</v>
      </c>
      <c r="D24" s="8" t="s">
        <v>173</v>
      </c>
      <c r="E24" s="14" t="s">
        <v>149</v>
      </c>
      <c r="F24" s="14" t="s">
        <v>149</v>
      </c>
      <c r="G24" s="21" t="s">
        <v>149</v>
      </c>
      <c r="H24" s="21" t="s">
        <v>149</v>
      </c>
      <c r="I24" s="14" t="s">
        <v>149</v>
      </c>
      <c r="J24" s="14" t="s">
        <v>149</v>
      </c>
      <c r="K24" s="14" t="s">
        <v>149</v>
      </c>
      <c r="L24" s="14" t="s">
        <v>149</v>
      </c>
      <c r="M24" s="14"/>
      <c r="N24" s="14"/>
      <c r="O24" s="8" t="s">
        <v>149</v>
      </c>
      <c r="P24" s="8" t="s">
        <v>149</v>
      </c>
      <c r="Q24" s="8" t="s">
        <v>149</v>
      </c>
      <c r="R24" s="8" t="s">
        <v>149</v>
      </c>
      <c r="S24" s="8" t="s">
        <v>150</v>
      </c>
      <c r="T24" s="8" t="s">
        <v>150</v>
      </c>
      <c r="U24" s="8" t="s">
        <v>150</v>
      </c>
      <c r="V24" s="8" t="s">
        <v>150</v>
      </c>
      <c r="W24" s="8" t="s">
        <v>150</v>
      </c>
      <c r="X24" s="43"/>
    </row>
    <row r="25" spans="1:24" s="42" customFormat="1" ht="21" customHeight="1">
      <c r="A25" s="53">
        <v>18</v>
      </c>
      <c r="B25" s="27" t="s">
        <v>37</v>
      </c>
      <c r="C25" s="26" t="s">
        <v>174</v>
      </c>
      <c r="D25" s="8" t="s">
        <v>173</v>
      </c>
      <c r="E25" s="14" t="s">
        <v>149</v>
      </c>
      <c r="F25" s="14" t="s">
        <v>150</v>
      </c>
      <c r="G25" s="21" t="s">
        <v>149</v>
      </c>
      <c r="H25" s="21" t="s">
        <v>150</v>
      </c>
      <c r="I25" s="14" t="s">
        <v>149</v>
      </c>
      <c r="J25" s="14" t="s">
        <v>149</v>
      </c>
      <c r="K25" s="14" t="s">
        <v>149</v>
      </c>
      <c r="L25" s="14" t="s">
        <v>149</v>
      </c>
      <c r="M25" s="14" t="s">
        <v>149</v>
      </c>
      <c r="N25" s="14" t="s">
        <v>149</v>
      </c>
      <c r="O25" s="8" t="s">
        <v>150</v>
      </c>
      <c r="P25" s="8" t="s">
        <v>150</v>
      </c>
      <c r="Q25" s="8" t="s">
        <v>150</v>
      </c>
      <c r="R25" s="8" t="s">
        <v>150</v>
      </c>
      <c r="S25" s="8" t="s">
        <v>150</v>
      </c>
      <c r="T25" s="8" t="s">
        <v>150</v>
      </c>
      <c r="U25" s="8" t="s">
        <v>149</v>
      </c>
      <c r="V25" s="8" t="s">
        <v>149</v>
      </c>
      <c r="W25" s="8" t="s">
        <v>149</v>
      </c>
      <c r="X25" s="43"/>
    </row>
    <row r="26" spans="1:24" s="42" customFormat="1" ht="21" customHeight="1">
      <c r="A26" s="53">
        <v>19</v>
      </c>
      <c r="B26" s="27" t="s">
        <v>289</v>
      </c>
      <c r="C26" s="26" t="s">
        <v>302</v>
      </c>
      <c r="D26" s="8"/>
      <c r="E26" s="14"/>
      <c r="F26" s="21"/>
      <c r="G26" s="21"/>
      <c r="H26" s="21"/>
      <c r="I26" s="14"/>
      <c r="J26" s="14"/>
      <c r="K26" s="14"/>
      <c r="L26" s="14"/>
      <c r="M26" s="14"/>
      <c r="N26" s="14"/>
      <c r="O26" s="8"/>
      <c r="P26" s="8"/>
      <c r="Q26" s="8"/>
      <c r="R26" s="8"/>
      <c r="S26" s="8"/>
      <c r="T26" s="8"/>
      <c r="U26" s="8"/>
      <c r="V26" s="8"/>
      <c r="W26" s="8"/>
      <c r="X26" s="43"/>
    </row>
    <row r="27" spans="1:24" s="42" customFormat="1" ht="21" customHeight="1">
      <c r="A27" s="53">
        <v>20</v>
      </c>
      <c r="B27" s="27" t="s">
        <v>303</v>
      </c>
      <c r="C27" s="26" t="s">
        <v>290</v>
      </c>
      <c r="D27" s="8"/>
      <c r="E27" s="14"/>
      <c r="F27" s="21">
        <v>1400</v>
      </c>
      <c r="G27" s="21"/>
      <c r="H27" s="21">
        <v>1400</v>
      </c>
      <c r="I27" s="14"/>
      <c r="J27" s="14"/>
      <c r="K27" s="14"/>
      <c r="L27" s="14"/>
      <c r="M27" s="14"/>
      <c r="N27" s="14"/>
      <c r="O27" s="8"/>
      <c r="P27" s="8"/>
      <c r="Q27" s="8"/>
      <c r="R27" s="8"/>
      <c r="S27" s="8"/>
      <c r="T27" s="8"/>
      <c r="U27" s="8"/>
      <c r="V27" s="8"/>
      <c r="W27" s="8"/>
      <c r="X27" s="43"/>
    </row>
    <row r="28" spans="1:24" s="42" customFormat="1" ht="21" customHeight="1">
      <c r="A28" s="53">
        <v>21</v>
      </c>
      <c r="B28" s="27" t="s">
        <v>304</v>
      </c>
      <c r="C28" s="26" t="s">
        <v>291</v>
      </c>
      <c r="D28" s="8"/>
      <c r="E28" s="14"/>
      <c r="F28" s="21">
        <v>25</v>
      </c>
      <c r="G28" s="21"/>
      <c r="H28" s="21">
        <v>25</v>
      </c>
      <c r="I28" s="14"/>
      <c r="J28" s="14"/>
      <c r="K28" s="14"/>
      <c r="L28" s="14"/>
      <c r="M28" s="14"/>
      <c r="N28" s="14"/>
      <c r="O28" s="8"/>
      <c r="P28" s="8"/>
      <c r="Q28" s="8"/>
      <c r="R28" s="8"/>
      <c r="S28" s="8"/>
      <c r="T28" s="8"/>
      <c r="U28" s="8"/>
      <c r="V28" s="8"/>
      <c r="W28" s="8"/>
      <c r="X28" s="43"/>
    </row>
    <row r="29" spans="1:24" s="42" customFormat="1" ht="21" customHeight="1">
      <c r="A29" s="53">
        <v>22</v>
      </c>
      <c r="B29" s="27" t="s">
        <v>305</v>
      </c>
      <c r="C29" s="26" t="s">
        <v>292</v>
      </c>
      <c r="D29" s="8"/>
      <c r="E29" s="14"/>
      <c r="F29" s="21">
        <v>1.2</v>
      </c>
      <c r="G29" s="21"/>
      <c r="H29" s="21">
        <v>1.2</v>
      </c>
      <c r="I29" s="14"/>
      <c r="J29" s="14"/>
      <c r="K29" s="14"/>
      <c r="L29" s="14"/>
      <c r="M29" s="14"/>
      <c r="N29" s="14"/>
      <c r="O29" s="8"/>
      <c r="P29" s="8"/>
      <c r="Q29" s="8"/>
      <c r="R29" s="8"/>
      <c r="S29" s="8"/>
      <c r="T29" s="8"/>
      <c r="U29" s="8"/>
      <c r="V29" s="8"/>
      <c r="W29" s="8"/>
      <c r="X29" s="43"/>
    </row>
    <row r="30" spans="1:24" s="42" customFormat="1" ht="21" customHeight="1">
      <c r="A30" s="53">
        <v>23</v>
      </c>
      <c r="B30" s="27" t="s">
        <v>306</v>
      </c>
      <c r="C30" s="26" t="s">
        <v>301</v>
      </c>
      <c r="D30" s="8"/>
      <c r="E30" s="14"/>
      <c r="F30" s="21"/>
      <c r="G30" s="21"/>
      <c r="H30" s="21"/>
      <c r="I30" s="14"/>
      <c r="J30" s="14"/>
      <c r="K30" s="14"/>
      <c r="L30" s="14"/>
      <c r="M30" s="14"/>
      <c r="N30" s="14"/>
      <c r="O30" s="8"/>
      <c r="P30" s="8"/>
      <c r="Q30" s="8"/>
      <c r="R30" s="8"/>
      <c r="S30" s="8"/>
      <c r="T30" s="8"/>
      <c r="U30" s="8"/>
      <c r="V30" s="8"/>
      <c r="W30" s="8"/>
      <c r="X30" s="43"/>
    </row>
    <row r="31" spans="1:24" s="42" customFormat="1" ht="21" customHeight="1">
      <c r="A31" s="53">
        <v>24</v>
      </c>
      <c r="B31" s="27" t="s">
        <v>307</v>
      </c>
      <c r="C31" s="26" t="s">
        <v>293</v>
      </c>
      <c r="D31" s="8"/>
      <c r="E31" s="14"/>
      <c r="F31" s="21" t="s">
        <v>299</v>
      </c>
      <c r="G31" s="21"/>
      <c r="H31" s="21" t="s">
        <v>299</v>
      </c>
      <c r="I31" s="14"/>
      <c r="J31" s="14"/>
      <c r="K31" s="14"/>
      <c r="L31" s="14"/>
      <c r="M31" s="14"/>
      <c r="N31" s="14"/>
      <c r="O31" s="8"/>
      <c r="P31" s="8"/>
      <c r="Q31" s="8"/>
      <c r="R31" s="8"/>
      <c r="S31" s="8"/>
      <c r="T31" s="8"/>
      <c r="U31" s="8"/>
      <c r="V31" s="8"/>
      <c r="W31" s="8"/>
      <c r="X31" s="43"/>
    </row>
    <row r="32" spans="1:24" s="42" customFormat="1" ht="21" customHeight="1">
      <c r="A32" s="53">
        <v>25</v>
      </c>
      <c r="B32" s="27" t="s">
        <v>309</v>
      </c>
      <c r="C32" s="26" t="s">
        <v>294</v>
      </c>
      <c r="D32" s="8"/>
      <c r="E32" s="14"/>
      <c r="F32" s="21" t="s">
        <v>299</v>
      </c>
      <c r="G32" s="21"/>
      <c r="H32" s="21" t="s">
        <v>299</v>
      </c>
      <c r="I32" s="14"/>
      <c r="J32" s="14"/>
      <c r="K32" s="14"/>
      <c r="L32" s="14"/>
      <c r="M32" s="14"/>
      <c r="N32" s="14"/>
      <c r="O32" s="8"/>
      <c r="P32" s="8"/>
      <c r="Q32" s="8"/>
      <c r="R32" s="8"/>
      <c r="S32" s="8"/>
      <c r="T32" s="8"/>
      <c r="U32" s="8"/>
      <c r="V32" s="8"/>
      <c r="W32" s="8"/>
      <c r="X32" s="43"/>
    </row>
    <row r="33" spans="1:24" s="42" customFormat="1" ht="21" customHeight="1">
      <c r="A33" s="53">
        <v>26</v>
      </c>
      <c r="B33" s="27" t="s">
        <v>310</v>
      </c>
      <c r="C33" s="26" t="s">
        <v>300</v>
      </c>
      <c r="D33" s="8"/>
      <c r="E33" s="14"/>
      <c r="F33" s="21"/>
      <c r="G33" s="21"/>
      <c r="H33" s="21"/>
      <c r="I33" s="14"/>
      <c r="J33" s="14"/>
      <c r="K33" s="14"/>
      <c r="L33" s="14"/>
      <c r="M33" s="14"/>
      <c r="N33" s="14"/>
      <c r="O33" s="8"/>
      <c r="P33" s="8"/>
      <c r="Q33" s="8"/>
      <c r="R33" s="8"/>
      <c r="S33" s="8"/>
      <c r="T33" s="8"/>
      <c r="U33" s="8"/>
      <c r="V33" s="8"/>
      <c r="W33" s="8"/>
      <c r="X33" s="43"/>
    </row>
    <row r="34" spans="1:24" s="42" customFormat="1" ht="21" customHeight="1">
      <c r="A34" s="53">
        <v>27</v>
      </c>
      <c r="B34" s="27" t="s">
        <v>311</v>
      </c>
      <c r="C34" s="26" t="s">
        <v>295</v>
      </c>
      <c r="D34" s="8"/>
      <c r="E34" s="14"/>
      <c r="F34" s="21" t="s">
        <v>296</v>
      </c>
      <c r="G34" s="21"/>
      <c r="H34" s="21" t="s">
        <v>296</v>
      </c>
      <c r="I34" s="14"/>
      <c r="J34" s="14"/>
      <c r="K34" s="14"/>
      <c r="L34" s="14"/>
      <c r="M34" s="14"/>
      <c r="N34" s="14"/>
      <c r="O34" s="8"/>
      <c r="P34" s="8"/>
      <c r="Q34" s="8"/>
      <c r="R34" s="8"/>
      <c r="S34" s="8"/>
      <c r="T34" s="8"/>
      <c r="U34" s="8"/>
      <c r="V34" s="8"/>
      <c r="W34" s="8"/>
      <c r="X34" s="43"/>
    </row>
    <row r="35" spans="1:24" s="42" customFormat="1" ht="21" customHeight="1">
      <c r="A35" s="53">
        <v>28</v>
      </c>
      <c r="B35" s="27" t="s">
        <v>312</v>
      </c>
      <c r="C35" s="26" t="s">
        <v>297</v>
      </c>
      <c r="D35" s="8"/>
      <c r="E35" s="14"/>
      <c r="F35" s="21" t="s">
        <v>298</v>
      </c>
      <c r="G35" s="21"/>
      <c r="H35" s="21" t="s">
        <v>298</v>
      </c>
      <c r="I35" s="14"/>
      <c r="J35" s="14"/>
      <c r="K35" s="14"/>
      <c r="L35" s="14"/>
      <c r="M35" s="14"/>
      <c r="N35" s="14"/>
      <c r="O35" s="8"/>
      <c r="P35" s="8"/>
      <c r="Q35" s="8"/>
      <c r="R35" s="8"/>
      <c r="S35" s="8"/>
      <c r="T35" s="8"/>
      <c r="U35" s="8"/>
      <c r="V35" s="8"/>
      <c r="W35" s="8"/>
      <c r="X35" s="43"/>
    </row>
    <row r="36" spans="1:24" s="42" customFormat="1" ht="21" customHeight="1">
      <c r="A36" s="53">
        <v>29</v>
      </c>
      <c r="B36" s="27" t="s">
        <v>39</v>
      </c>
      <c r="C36" s="26" t="s">
        <v>175</v>
      </c>
      <c r="D36" s="8" t="s">
        <v>173</v>
      </c>
      <c r="E36" s="14" t="s">
        <v>149</v>
      </c>
      <c r="F36" s="14" t="s">
        <v>149</v>
      </c>
      <c r="G36" s="21" t="s">
        <v>149</v>
      </c>
      <c r="H36" s="21" t="s">
        <v>149</v>
      </c>
      <c r="I36" s="14" t="s">
        <v>149</v>
      </c>
      <c r="J36" s="14" t="s">
        <v>149</v>
      </c>
      <c r="K36" s="14" t="s">
        <v>149</v>
      </c>
      <c r="L36" s="14" t="s">
        <v>149</v>
      </c>
      <c r="M36" s="14" t="s">
        <v>149</v>
      </c>
      <c r="N36" s="14" t="s">
        <v>149</v>
      </c>
      <c r="O36" s="8" t="s">
        <v>276</v>
      </c>
      <c r="P36" s="8" t="s">
        <v>276</v>
      </c>
      <c r="Q36" s="8" t="s">
        <v>276</v>
      </c>
      <c r="R36" s="8" t="s">
        <v>276</v>
      </c>
      <c r="S36" s="8" t="s">
        <v>149</v>
      </c>
      <c r="T36" s="8" t="s">
        <v>149</v>
      </c>
      <c r="U36" s="8" t="s">
        <v>149</v>
      </c>
      <c r="V36" s="8" t="s">
        <v>149</v>
      </c>
      <c r="W36" s="8" t="s">
        <v>149</v>
      </c>
      <c r="X36" s="43"/>
    </row>
    <row r="37" spans="1:24" s="42" customFormat="1" ht="21" customHeight="1">
      <c r="A37" s="53">
        <v>30</v>
      </c>
      <c r="B37" s="27" t="s">
        <v>176</v>
      </c>
      <c r="C37" s="26" t="s">
        <v>36</v>
      </c>
      <c r="D37" s="8" t="s">
        <v>173</v>
      </c>
      <c r="E37" s="14" t="s">
        <v>149</v>
      </c>
      <c r="F37" s="14" t="s">
        <v>149</v>
      </c>
      <c r="G37" s="21" t="s">
        <v>149</v>
      </c>
      <c r="H37" s="21" t="s">
        <v>149</v>
      </c>
      <c r="I37" s="14" t="s">
        <v>149</v>
      </c>
      <c r="J37" s="14" t="s">
        <v>149</v>
      </c>
      <c r="K37" s="14" t="s">
        <v>149</v>
      </c>
      <c r="L37" s="14" t="s">
        <v>149</v>
      </c>
      <c r="M37" s="14" t="s">
        <v>149</v>
      </c>
      <c r="N37" s="14" t="s">
        <v>149</v>
      </c>
      <c r="O37" s="8" t="s">
        <v>149</v>
      </c>
      <c r="P37" s="8" t="s">
        <v>149</v>
      </c>
      <c r="Q37" s="8" t="s">
        <v>149</v>
      </c>
      <c r="R37" s="8" t="s">
        <v>149</v>
      </c>
      <c r="S37" s="8" t="s">
        <v>150</v>
      </c>
      <c r="T37" s="8" t="s">
        <v>150</v>
      </c>
      <c r="U37" s="8" t="s">
        <v>149</v>
      </c>
      <c r="V37" s="8" t="s">
        <v>149</v>
      </c>
      <c r="W37" s="8" t="s">
        <v>149</v>
      </c>
      <c r="X37" s="43"/>
    </row>
    <row r="38" spans="1:24" s="42" customFormat="1" ht="21" customHeight="1">
      <c r="A38" s="53">
        <v>31</v>
      </c>
      <c r="B38" s="27" t="s">
        <v>177</v>
      </c>
      <c r="C38" s="26" t="s">
        <v>38</v>
      </c>
      <c r="D38" s="26" t="s">
        <v>178</v>
      </c>
      <c r="E38" s="14" t="s">
        <v>147</v>
      </c>
      <c r="F38" s="14" t="s">
        <v>147</v>
      </c>
      <c r="G38" s="21" t="s">
        <v>147</v>
      </c>
      <c r="H38" s="21" t="s">
        <v>147</v>
      </c>
      <c r="I38" s="14" t="s">
        <v>147</v>
      </c>
      <c r="J38" s="14" t="s">
        <v>147</v>
      </c>
      <c r="K38" s="14" t="s">
        <v>147</v>
      </c>
      <c r="L38" s="14" t="s">
        <v>147</v>
      </c>
      <c r="M38" s="14" t="s">
        <v>147</v>
      </c>
      <c r="N38" s="14" t="s">
        <v>147</v>
      </c>
      <c r="O38" s="8" t="s">
        <v>197</v>
      </c>
      <c r="P38" s="8" t="s">
        <v>197</v>
      </c>
      <c r="Q38" s="8" t="s">
        <v>197</v>
      </c>
      <c r="R38" s="8" t="s">
        <v>197</v>
      </c>
      <c r="S38" s="8" t="s">
        <v>197</v>
      </c>
      <c r="T38" s="8" t="s">
        <v>197</v>
      </c>
      <c r="U38" s="8" t="s">
        <v>147</v>
      </c>
      <c r="V38" s="8" t="s">
        <v>147</v>
      </c>
      <c r="W38" s="8" t="s">
        <v>147</v>
      </c>
      <c r="X38" s="43"/>
    </row>
    <row r="39" spans="1:24" s="42" customFormat="1" ht="21" customHeight="1">
      <c r="A39" s="53">
        <v>32</v>
      </c>
      <c r="B39" s="27" t="s">
        <v>179</v>
      </c>
      <c r="C39" s="26" t="s">
        <v>180</v>
      </c>
      <c r="D39" s="26" t="s">
        <v>181</v>
      </c>
      <c r="E39" s="14" t="s">
        <v>147</v>
      </c>
      <c r="F39" s="14" t="s">
        <v>147</v>
      </c>
      <c r="G39" s="21" t="s">
        <v>147</v>
      </c>
      <c r="H39" s="21" t="s">
        <v>147</v>
      </c>
      <c r="I39" s="14" t="s">
        <v>147</v>
      </c>
      <c r="J39" s="14" t="s">
        <v>147</v>
      </c>
      <c r="K39" s="14" t="s">
        <v>147</v>
      </c>
      <c r="L39" s="14" t="s">
        <v>147</v>
      </c>
      <c r="M39" s="14" t="s">
        <v>147</v>
      </c>
      <c r="N39" s="14" t="s">
        <v>147</v>
      </c>
      <c r="O39" s="8" t="s">
        <v>198</v>
      </c>
      <c r="P39" s="8" t="s">
        <v>198</v>
      </c>
      <c r="Q39" s="8" t="s">
        <v>198</v>
      </c>
      <c r="R39" s="8" t="s">
        <v>198</v>
      </c>
      <c r="S39" s="8" t="s">
        <v>198</v>
      </c>
      <c r="T39" s="8" t="s">
        <v>198</v>
      </c>
      <c r="U39" s="8" t="s">
        <v>147</v>
      </c>
      <c r="V39" s="8" t="s">
        <v>147</v>
      </c>
      <c r="W39" s="8" t="s">
        <v>147</v>
      </c>
      <c r="X39" s="43"/>
    </row>
    <row r="40" spans="1:24" s="42" customFormat="1" ht="21" customHeight="1">
      <c r="A40" s="53">
        <v>33</v>
      </c>
      <c r="B40" s="24" t="s">
        <v>40</v>
      </c>
      <c r="C40" s="34" t="s">
        <v>41</v>
      </c>
      <c r="D40" s="34"/>
      <c r="E40" s="81" t="s">
        <v>145</v>
      </c>
      <c r="F40" s="81" t="s">
        <v>145</v>
      </c>
      <c r="G40" s="18"/>
      <c r="H40" s="18"/>
      <c r="I40" s="81" t="s">
        <v>145</v>
      </c>
      <c r="J40" s="81" t="s">
        <v>145</v>
      </c>
      <c r="K40" s="81" t="s">
        <v>145</v>
      </c>
      <c r="L40" s="81" t="s">
        <v>145</v>
      </c>
      <c r="M40" s="81" t="s">
        <v>145</v>
      </c>
      <c r="N40" s="81" t="s">
        <v>145</v>
      </c>
      <c r="O40" s="75" t="s">
        <v>145</v>
      </c>
      <c r="P40" s="75" t="s">
        <v>145</v>
      </c>
      <c r="Q40" s="75" t="s">
        <v>145</v>
      </c>
      <c r="R40" s="75" t="s">
        <v>145</v>
      </c>
      <c r="S40" s="75" t="s">
        <v>145</v>
      </c>
      <c r="T40" s="75" t="s">
        <v>145</v>
      </c>
      <c r="U40" s="75" t="s">
        <v>145</v>
      </c>
      <c r="V40" s="75" t="s">
        <v>145</v>
      </c>
      <c r="W40" s="75" t="s">
        <v>145</v>
      </c>
      <c r="X40" s="43"/>
    </row>
    <row r="41" spans="1:24" s="42" customFormat="1" ht="21" customHeight="1">
      <c r="A41" s="53">
        <v>34</v>
      </c>
      <c r="B41" s="27" t="s">
        <v>42</v>
      </c>
      <c r="C41" s="26" t="s">
        <v>43</v>
      </c>
      <c r="D41" s="8" t="s">
        <v>173</v>
      </c>
      <c r="E41" s="14" t="s">
        <v>150</v>
      </c>
      <c r="F41" s="14" t="s">
        <v>150</v>
      </c>
      <c r="G41" s="21" t="s">
        <v>150</v>
      </c>
      <c r="H41" s="21" t="s">
        <v>150</v>
      </c>
      <c r="I41" s="14" t="s">
        <v>150</v>
      </c>
      <c r="J41" s="14" t="s">
        <v>150</v>
      </c>
      <c r="K41" s="14" t="s">
        <v>150</v>
      </c>
      <c r="L41" s="14" t="s">
        <v>150</v>
      </c>
      <c r="M41" s="14" t="s">
        <v>150</v>
      </c>
      <c r="N41" s="14" t="s">
        <v>150</v>
      </c>
      <c r="O41" s="8" t="s">
        <v>150</v>
      </c>
      <c r="P41" s="8" t="s">
        <v>150</v>
      </c>
      <c r="Q41" s="8" t="s">
        <v>150</v>
      </c>
      <c r="R41" s="8" t="s">
        <v>150</v>
      </c>
      <c r="S41" s="8" t="s">
        <v>150</v>
      </c>
      <c r="T41" s="8" t="s">
        <v>150</v>
      </c>
      <c r="U41" s="8" t="s">
        <v>149</v>
      </c>
      <c r="V41" s="8" t="s">
        <v>149</v>
      </c>
      <c r="W41" s="8" t="s">
        <v>149</v>
      </c>
      <c r="X41" s="43"/>
    </row>
    <row r="42" spans="1:24" s="42" customFormat="1" ht="21" customHeight="1">
      <c r="A42" s="53">
        <v>35</v>
      </c>
      <c r="B42" s="27" t="s">
        <v>44</v>
      </c>
      <c r="C42" s="26" t="s">
        <v>182</v>
      </c>
      <c r="D42" s="26"/>
      <c r="E42" s="14" t="s">
        <v>160</v>
      </c>
      <c r="F42" s="14" t="s">
        <v>160</v>
      </c>
      <c r="G42" s="21" t="s">
        <v>160</v>
      </c>
      <c r="H42" s="21" t="s">
        <v>160</v>
      </c>
      <c r="I42" s="14" t="s">
        <v>160</v>
      </c>
      <c r="J42" s="14" t="s">
        <v>160</v>
      </c>
      <c r="K42" s="14" t="s">
        <v>160</v>
      </c>
      <c r="L42" s="14" t="s">
        <v>160</v>
      </c>
      <c r="M42" s="14" t="s">
        <v>160</v>
      </c>
      <c r="N42" s="14" t="s">
        <v>160</v>
      </c>
      <c r="O42" s="8" t="s">
        <v>160</v>
      </c>
      <c r="P42" s="8" t="s">
        <v>160</v>
      </c>
      <c r="Q42" s="8" t="s">
        <v>160</v>
      </c>
      <c r="R42" s="8" t="s">
        <v>160</v>
      </c>
      <c r="S42" s="8" t="s">
        <v>160</v>
      </c>
      <c r="T42" s="8" t="s">
        <v>160</v>
      </c>
      <c r="U42" s="8" t="s">
        <v>151</v>
      </c>
      <c r="V42" s="8" t="s">
        <v>151</v>
      </c>
      <c r="W42" s="8" t="s">
        <v>151</v>
      </c>
      <c r="X42" s="43"/>
    </row>
    <row r="43" spans="1:24" s="42" customFormat="1" ht="21" customHeight="1">
      <c r="A43" s="53">
        <v>36</v>
      </c>
      <c r="B43" s="27" t="s">
        <v>46</v>
      </c>
      <c r="C43" s="26" t="s">
        <v>45</v>
      </c>
      <c r="D43" s="8" t="s">
        <v>183</v>
      </c>
      <c r="E43" s="14" t="s">
        <v>161</v>
      </c>
      <c r="F43" s="14" t="s">
        <v>161</v>
      </c>
      <c r="G43" s="21" t="s">
        <v>161</v>
      </c>
      <c r="H43" s="21" t="s">
        <v>161</v>
      </c>
      <c r="I43" s="14" t="s">
        <v>161</v>
      </c>
      <c r="J43" s="14" t="s">
        <v>161</v>
      </c>
      <c r="K43" s="14" t="s">
        <v>161</v>
      </c>
      <c r="L43" s="14" t="s">
        <v>161</v>
      </c>
      <c r="M43" s="14" t="s">
        <v>161</v>
      </c>
      <c r="N43" s="14" t="s">
        <v>161</v>
      </c>
      <c r="O43" s="8" t="s">
        <v>242</v>
      </c>
      <c r="P43" s="8" t="s">
        <v>242</v>
      </c>
      <c r="Q43" s="8" t="s">
        <v>242</v>
      </c>
      <c r="R43" s="8" t="s">
        <v>242</v>
      </c>
      <c r="S43" s="8" t="s">
        <v>199</v>
      </c>
      <c r="T43" s="8" t="s">
        <v>199</v>
      </c>
      <c r="U43" s="8" t="s">
        <v>199</v>
      </c>
      <c r="V43" s="8" t="s">
        <v>199</v>
      </c>
      <c r="W43" s="8" t="s">
        <v>199</v>
      </c>
      <c r="X43" s="43"/>
    </row>
    <row r="44" spans="1:24" s="42" customFormat="1" ht="21" customHeight="1">
      <c r="A44" s="53">
        <v>37</v>
      </c>
      <c r="B44" s="27" t="s">
        <v>49</v>
      </c>
      <c r="C44" s="26" t="s">
        <v>47</v>
      </c>
      <c r="D44" s="8" t="s">
        <v>48</v>
      </c>
      <c r="E44" s="14" t="s">
        <v>278</v>
      </c>
      <c r="F44" s="14" t="s">
        <v>278</v>
      </c>
      <c r="G44" s="21" t="s">
        <v>278</v>
      </c>
      <c r="H44" s="21" t="s">
        <v>278</v>
      </c>
      <c r="I44" s="14" t="s">
        <v>278</v>
      </c>
      <c r="J44" s="14" t="s">
        <v>278</v>
      </c>
      <c r="K44" s="14" t="s">
        <v>278</v>
      </c>
      <c r="L44" s="14" t="s">
        <v>278</v>
      </c>
      <c r="M44" s="14" t="s">
        <v>278</v>
      </c>
      <c r="N44" s="14" t="s">
        <v>278</v>
      </c>
      <c r="O44" s="8" t="s">
        <v>279</v>
      </c>
      <c r="P44" s="8" t="s">
        <v>279</v>
      </c>
      <c r="Q44" s="8" t="s">
        <v>279</v>
      </c>
      <c r="R44" s="8" t="s">
        <v>279</v>
      </c>
      <c r="S44" s="8" t="s">
        <v>279</v>
      </c>
      <c r="T44" s="8" t="s">
        <v>279</v>
      </c>
      <c r="U44" s="8" t="s">
        <v>280</v>
      </c>
      <c r="V44" s="8" t="s">
        <v>280</v>
      </c>
      <c r="W44" s="8" t="s">
        <v>280</v>
      </c>
      <c r="X44" s="43"/>
    </row>
    <row r="45" spans="1:24" s="42" customFormat="1" ht="21" customHeight="1">
      <c r="A45" s="53">
        <v>38</v>
      </c>
      <c r="B45" s="27" t="s">
        <v>51</v>
      </c>
      <c r="C45" s="26" t="s">
        <v>50</v>
      </c>
      <c r="D45" s="26"/>
      <c r="E45" s="14" t="s">
        <v>162</v>
      </c>
      <c r="F45" s="14" t="s">
        <v>162</v>
      </c>
      <c r="G45" s="21" t="s">
        <v>162</v>
      </c>
      <c r="H45" s="21" t="s">
        <v>162</v>
      </c>
      <c r="I45" s="14" t="s">
        <v>162</v>
      </c>
      <c r="J45" s="14" t="s">
        <v>162</v>
      </c>
      <c r="K45" s="14" t="s">
        <v>162</v>
      </c>
      <c r="L45" s="14" t="s">
        <v>162</v>
      </c>
      <c r="M45" s="14" t="s">
        <v>162</v>
      </c>
      <c r="N45" s="14" t="s">
        <v>162</v>
      </c>
      <c r="O45" s="8" t="s">
        <v>162</v>
      </c>
      <c r="P45" s="8" t="s">
        <v>162</v>
      </c>
      <c r="Q45" s="8" t="s">
        <v>162</v>
      </c>
      <c r="R45" s="8" t="s">
        <v>162</v>
      </c>
      <c r="S45" s="8" t="s">
        <v>162</v>
      </c>
      <c r="T45" s="8" t="s">
        <v>162</v>
      </c>
      <c r="U45" s="8" t="s">
        <v>162</v>
      </c>
      <c r="V45" s="8" t="s">
        <v>162</v>
      </c>
      <c r="W45" s="8" t="s">
        <v>162</v>
      </c>
      <c r="X45" s="43"/>
    </row>
    <row r="46" spans="1:24" s="42" customFormat="1" ht="21" customHeight="1">
      <c r="A46" s="53">
        <v>39</v>
      </c>
      <c r="B46" s="27" t="s">
        <v>53</v>
      </c>
      <c r="C46" s="26" t="s">
        <v>52</v>
      </c>
      <c r="D46" s="8" t="s">
        <v>173</v>
      </c>
      <c r="E46" s="14" t="s">
        <v>150</v>
      </c>
      <c r="F46" s="14" t="s">
        <v>150</v>
      </c>
      <c r="G46" s="21" t="s">
        <v>150</v>
      </c>
      <c r="H46" s="21" t="s">
        <v>150</v>
      </c>
      <c r="I46" s="14" t="s">
        <v>150</v>
      </c>
      <c r="J46" s="14" t="s">
        <v>150</v>
      </c>
      <c r="K46" s="14" t="s">
        <v>150</v>
      </c>
      <c r="L46" s="14" t="s">
        <v>150</v>
      </c>
      <c r="M46" s="14" t="s">
        <v>150</v>
      </c>
      <c r="N46" s="14" t="s">
        <v>150</v>
      </c>
      <c r="O46" s="8" t="s">
        <v>150</v>
      </c>
      <c r="P46" s="8" t="s">
        <v>150</v>
      </c>
      <c r="Q46" s="8" t="s">
        <v>150</v>
      </c>
      <c r="R46" s="8" t="s">
        <v>150</v>
      </c>
      <c r="S46" s="8" t="s">
        <v>150</v>
      </c>
      <c r="T46" s="8" t="s">
        <v>150</v>
      </c>
      <c r="U46" s="8" t="s">
        <v>149</v>
      </c>
      <c r="V46" s="8" t="s">
        <v>149</v>
      </c>
      <c r="W46" s="8" t="s">
        <v>149</v>
      </c>
      <c r="X46" s="43"/>
    </row>
    <row r="47" spans="1:24" s="42" customFormat="1" ht="21" customHeight="1">
      <c r="A47" s="53">
        <v>40</v>
      </c>
      <c r="B47" s="27" t="s">
        <v>55</v>
      </c>
      <c r="C47" s="26" t="s">
        <v>54</v>
      </c>
      <c r="D47" s="26"/>
      <c r="E47" s="14" t="s">
        <v>153</v>
      </c>
      <c r="F47" s="14" t="s">
        <v>153</v>
      </c>
      <c r="G47" s="21" t="s">
        <v>153</v>
      </c>
      <c r="H47" s="21" t="s">
        <v>153</v>
      </c>
      <c r="I47" s="14" t="s">
        <v>153</v>
      </c>
      <c r="J47" s="14" t="s">
        <v>153</v>
      </c>
      <c r="K47" s="14" t="s">
        <v>153</v>
      </c>
      <c r="L47" s="14" t="s">
        <v>153</v>
      </c>
      <c r="M47" s="14" t="s">
        <v>153</v>
      </c>
      <c r="N47" s="14" t="s">
        <v>153</v>
      </c>
      <c r="O47" s="8" t="s">
        <v>153</v>
      </c>
      <c r="P47" s="8" t="s">
        <v>153</v>
      </c>
      <c r="Q47" s="8" t="s">
        <v>153</v>
      </c>
      <c r="R47" s="8" t="s">
        <v>153</v>
      </c>
      <c r="S47" s="8" t="s">
        <v>200</v>
      </c>
      <c r="T47" s="8" t="s">
        <v>200</v>
      </c>
      <c r="U47" s="8" t="s">
        <v>151</v>
      </c>
      <c r="V47" s="8" t="s">
        <v>151</v>
      </c>
      <c r="W47" s="8" t="s">
        <v>151</v>
      </c>
      <c r="X47" s="43"/>
    </row>
    <row r="48" spans="1:24" s="42" customFormat="1" ht="21" customHeight="1">
      <c r="A48" s="53">
        <v>41</v>
      </c>
      <c r="B48" s="27" t="s">
        <v>57</v>
      </c>
      <c r="C48" s="26" t="s">
        <v>56</v>
      </c>
      <c r="D48" s="8" t="s">
        <v>173</v>
      </c>
      <c r="E48" s="14" t="s">
        <v>150</v>
      </c>
      <c r="F48" s="14" t="s">
        <v>150</v>
      </c>
      <c r="G48" s="21" t="s">
        <v>150</v>
      </c>
      <c r="H48" s="21" t="s">
        <v>150</v>
      </c>
      <c r="I48" s="14" t="s">
        <v>150</v>
      </c>
      <c r="J48" s="14" t="s">
        <v>150</v>
      </c>
      <c r="K48" s="14" t="s">
        <v>150</v>
      </c>
      <c r="L48" s="14" t="s">
        <v>150</v>
      </c>
      <c r="M48" s="14" t="s">
        <v>150</v>
      </c>
      <c r="N48" s="14" t="s">
        <v>150</v>
      </c>
      <c r="O48" s="8" t="s">
        <v>150</v>
      </c>
      <c r="P48" s="8" t="s">
        <v>150</v>
      </c>
      <c r="Q48" s="8" t="s">
        <v>150</v>
      </c>
      <c r="R48" s="8" t="s">
        <v>150</v>
      </c>
      <c r="S48" s="8" t="s">
        <v>150</v>
      </c>
      <c r="T48" s="8" t="s">
        <v>150</v>
      </c>
      <c r="U48" s="8" t="s">
        <v>151</v>
      </c>
      <c r="V48" s="8" t="s">
        <v>151</v>
      </c>
      <c r="W48" s="8" t="s">
        <v>151</v>
      </c>
      <c r="X48" s="43"/>
    </row>
    <row r="49" spans="1:24" s="42" customFormat="1" ht="21" customHeight="1">
      <c r="A49" s="53">
        <v>42</v>
      </c>
      <c r="B49" s="27" t="s">
        <v>59</v>
      </c>
      <c r="C49" s="26" t="s">
        <v>58</v>
      </c>
      <c r="D49" s="8" t="s">
        <v>173</v>
      </c>
      <c r="E49" s="14" t="s">
        <v>150</v>
      </c>
      <c r="F49" s="14" t="s">
        <v>150</v>
      </c>
      <c r="G49" s="21" t="s">
        <v>150</v>
      </c>
      <c r="H49" s="21" t="s">
        <v>150</v>
      </c>
      <c r="I49" s="14" t="s">
        <v>150</v>
      </c>
      <c r="J49" s="14" t="s">
        <v>150</v>
      </c>
      <c r="K49" s="14" t="s">
        <v>150</v>
      </c>
      <c r="L49" s="14" t="s">
        <v>150</v>
      </c>
      <c r="M49" s="14" t="s">
        <v>150</v>
      </c>
      <c r="N49" s="14" t="s">
        <v>150</v>
      </c>
      <c r="O49" s="8" t="s">
        <v>150</v>
      </c>
      <c r="P49" s="8" t="s">
        <v>150</v>
      </c>
      <c r="Q49" s="8" t="s">
        <v>150</v>
      </c>
      <c r="R49" s="8" t="s">
        <v>150</v>
      </c>
      <c r="S49" s="8" t="s">
        <v>150</v>
      </c>
      <c r="T49" s="8" t="s">
        <v>150</v>
      </c>
      <c r="U49" s="8" t="s">
        <v>150</v>
      </c>
      <c r="V49" s="8" t="s">
        <v>150</v>
      </c>
      <c r="W49" s="8" t="s">
        <v>150</v>
      </c>
      <c r="X49" s="43"/>
    </row>
    <row r="50" spans="1:24" s="42" customFormat="1" ht="21" customHeight="1">
      <c r="A50" s="53">
        <v>43</v>
      </c>
      <c r="B50" s="27" t="s">
        <v>184</v>
      </c>
      <c r="C50" s="26" t="s">
        <v>60</v>
      </c>
      <c r="D50" s="26"/>
      <c r="E50" s="14" t="s">
        <v>163</v>
      </c>
      <c r="F50" s="14" t="s">
        <v>163</v>
      </c>
      <c r="G50" s="21" t="s">
        <v>163</v>
      </c>
      <c r="H50" s="21" t="s">
        <v>163</v>
      </c>
      <c r="I50" s="14" t="s">
        <v>163</v>
      </c>
      <c r="J50" s="14" t="s">
        <v>163</v>
      </c>
      <c r="K50" s="14" t="s">
        <v>163</v>
      </c>
      <c r="L50" s="14" t="s">
        <v>163</v>
      </c>
      <c r="M50" s="14" t="s">
        <v>163</v>
      </c>
      <c r="N50" s="14" t="s">
        <v>163</v>
      </c>
      <c r="O50" s="8" t="s">
        <v>163</v>
      </c>
      <c r="P50" s="8" t="s">
        <v>163</v>
      </c>
      <c r="Q50" s="8" t="s">
        <v>163</v>
      </c>
      <c r="R50" s="8" t="s">
        <v>163</v>
      </c>
      <c r="S50" s="8" t="s">
        <v>201</v>
      </c>
      <c r="T50" s="8" t="s">
        <v>201</v>
      </c>
      <c r="U50" s="8" t="s">
        <v>163</v>
      </c>
      <c r="V50" s="8" t="s">
        <v>163</v>
      </c>
      <c r="W50" s="8" t="s">
        <v>163</v>
      </c>
      <c r="X50" s="43"/>
    </row>
    <row r="51" spans="1:24" s="42" customFormat="1" ht="21" customHeight="1">
      <c r="A51" s="53">
        <v>44</v>
      </c>
      <c r="B51" s="24" t="s">
        <v>61</v>
      </c>
      <c r="C51" s="34" t="s">
        <v>62</v>
      </c>
      <c r="D51" s="34"/>
      <c r="E51" s="81" t="s">
        <v>145</v>
      </c>
      <c r="F51" s="81" t="s">
        <v>145</v>
      </c>
      <c r="G51" s="18"/>
      <c r="H51" s="18"/>
      <c r="I51" s="81" t="s">
        <v>145</v>
      </c>
      <c r="J51" s="81" t="s">
        <v>145</v>
      </c>
      <c r="K51" s="81" t="s">
        <v>145</v>
      </c>
      <c r="L51" s="81" t="s">
        <v>145</v>
      </c>
      <c r="M51" s="81" t="s">
        <v>145</v>
      </c>
      <c r="N51" s="81" t="s">
        <v>145</v>
      </c>
      <c r="O51" s="75" t="s">
        <v>145</v>
      </c>
      <c r="P51" s="75" t="s">
        <v>145</v>
      </c>
      <c r="Q51" s="75" t="s">
        <v>145</v>
      </c>
      <c r="R51" s="75" t="s">
        <v>145</v>
      </c>
      <c r="S51" s="75" t="s">
        <v>145</v>
      </c>
      <c r="T51" s="75" t="s">
        <v>145</v>
      </c>
      <c r="U51" s="75" t="s">
        <v>145</v>
      </c>
      <c r="V51" s="75" t="s">
        <v>145</v>
      </c>
      <c r="W51" s="75" t="s">
        <v>145</v>
      </c>
      <c r="X51" s="43"/>
    </row>
    <row r="52" spans="1:24" s="42" customFormat="1" ht="21" customHeight="1">
      <c r="A52" s="53">
        <v>45</v>
      </c>
      <c r="B52" s="27" t="s">
        <v>63</v>
      </c>
      <c r="C52" s="26" t="s">
        <v>185</v>
      </c>
      <c r="D52" s="8" t="s">
        <v>173</v>
      </c>
      <c r="E52" s="14" t="s">
        <v>150</v>
      </c>
      <c r="F52" s="14" t="s">
        <v>150</v>
      </c>
      <c r="G52" s="21" t="s">
        <v>150</v>
      </c>
      <c r="H52" s="21" t="s">
        <v>150</v>
      </c>
      <c r="I52" s="14" t="s">
        <v>150</v>
      </c>
      <c r="J52" s="14" t="s">
        <v>150</v>
      </c>
      <c r="K52" s="14" t="s">
        <v>150</v>
      </c>
      <c r="L52" s="14" t="s">
        <v>150</v>
      </c>
      <c r="M52" s="14" t="s">
        <v>150</v>
      </c>
      <c r="N52" s="14" t="s">
        <v>150</v>
      </c>
      <c r="O52" s="8" t="s">
        <v>150</v>
      </c>
      <c r="P52" s="8" t="s">
        <v>150</v>
      </c>
      <c r="Q52" s="8" t="s">
        <v>150</v>
      </c>
      <c r="R52" s="8" t="s">
        <v>150</v>
      </c>
      <c r="S52" s="8" t="s">
        <v>150</v>
      </c>
      <c r="T52" s="8" t="s">
        <v>150</v>
      </c>
      <c r="U52" s="8" t="s">
        <v>151</v>
      </c>
      <c r="V52" s="8" t="s">
        <v>151</v>
      </c>
      <c r="W52" s="8" t="s">
        <v>151</v>
      </c>
      <c r="X52" s="43"/>
    </row>
    <row r="53" spans="1:24" s="42" customFormat="1" ht="21" customHeight="1">
      <c r="A53" s="53">
        <v>46</v>
      </c>
      <c r="B53" s="27" t="s">
        <v>64</v>
      </c>
      <c r="C53" s="26" t="s">
        <v>65</v>
      </c>
      <c r="D53" s="8" t="s">
        <v>66</v>
      </c>
      <c r="E53" s="14" t="s">
        <v>154</v>
      </c>
      <c r="F53" s="14" t="s">
        <v>154</v>
      </c>
      <c r="G53" s="21" t="s">
        <v>154</v>
      </c>
      <c r="H53" s="21" t="s">
        <v>154</v>
      </c>
      <c r="I53" s="14" t="s">
        <v>154</v>
      </c>
      <c r="J53" s="14" t="s">
        <v>154</v>
      </c>
      <c r="K53" s="14" t="s">
        <v>154</v>
      </c>
      <c r="L53" s="14" t="s">
        <v>154</v>
      </c>
      <c r="M53" s="14" t="s">
        <v>154</v>
      </c>
      <c r="N53" s="14" t="s">
        <v>154</v>
      </c>
      <c r="O53" s="8" t="s">
        <v>154</v>
      </c>
      <c r="P53" s="8" t="s">
        <v>154</v>
      </c>
      <c r="Q53" s="8" t="s">
        <v>154</v>
      </c>
      <c r="R53" s="8" t="s">
        <v>154</v>
      </c>
      <c r="S53" s="8" t="s">
        <v>154</v>
      </c>
      <c r="T53" s="8" t="s">
        <v>154</v>
      </c>
      <c r="U53" s="8" t="s">
        <v>235</v>
      </c>
      <c r="V53" s="8" t="s">
        <v>237</v>
      </c>
      <c r="W53" s="8" t="s">
        <v>237</v>
      </c>
      <c r="X53" s="43"/>
    </row>
    <row r="54" spans="1:24" s="42" customFormat="1" ht="21" customHeight="1">
      <c r="A54" s="53">
        <v>47</v>
      </c>
      <c r="B54" s="27" t="s">
        <v>67</v>
      </c>
      <c r="C54" s="26" t="s">
        <v>68</v>
      </c>
      <c r="D54" s="8" t="s">
        <v>69</v>
      </c>
      <c r="E54" s="14" t="s">
        <v>155</v>
      </c>
      <c r="F54" s="14" t="s">
        <v>155</v>
      </c>
      <c r="G54" s="21" t="s">
        <v>155</v>
      </c>
      <c r="H54" s="21" t="s">
        <v>155</v>
      </c>
      <c r="I54" s="14" t="s">
        <v>155</v>
      </c>
      <c r="J54" s="14" t="s">
        <v>155</v>
      </c>
      <c r="K54" s="14" t="s">
        <v>155</v>
      </c>
      <c r="L54" s="14" t="s">
        <v>155</v>
      </c>
      <c r="M54" s="14" t="s">
        <v>155</v>
      </c>
      <c r="N54" s="14" t="s">
        <v>155</v>
      </c>
      <c r="O54" s="8" t="s">
        <v>202</v>
      </c>
      <c r="P54" s="8" t="s">
        <v>202</v>
      </c>
      <c r="Q54" s="8" t="s">
        <v>202</v>
      </c>
      <c r="R54" s="8" t="s">
        <v>202</v>
      </c>
      <c r="S54" s="8" t="s">
        <v>202</v>
      </c>
      <c r="T54" s="8" t="s">
        <v>202</v>
      </c>
      <c r="U54" s="8" t="s">
        <v>202</v>
      </c>
      <c r="V54" s="8" t="s">
        <v>202</v>
      </c>
      <c r="W54" s="8" t="s">
        <v>202</v>
      </c>
      <c r="X54" s="43"/>
    </row>
    <row r="55" spans="1:24" s="42" customFormat="1" ht="21" customHeight="1">
      <c r="A55" s="53">
        <v>48</v>
      </c>
      <c r="B55" s="27" t="s">
        <v>70</v>
      </c>
      <c r="C55" s="26" t="s">
        <v>71</v>
      </c>
      <c r="D55" s="8" t="s">
        <v>173</v>
      </c>
      <c r="E55" s="14" t="s">
        <v>150</v>
      </c>
      <c r="F55" s="14" t="s">
        <v>150</v>
      </c>
      <c r="G55" s="21" t="s">
        <v>150</v>
      </c>
      <c r="H55" s="21" t="s">
        <v>150</v>
      </c>
      <c r="I55" s="14" t="s">
        <v>150</v>
      </c>
      <c r="J55" s="14" t="s">
        <v>150</v>
      </c>
      <c r="K55" s="14" t="s">
        <v>150</v>
      </c>
      <c r="L55" s="14" t="s">
        <v>150</v>
      </c>
      <c r="M55" s="14" t="s">
        <v>150</v>
      </c>
      <c r="N55" s="14" t="s">
        <v>150</v>
      </c>
      <c r="O55" s="8" t="s">
        <v>150</v>
      </c>
      <c r="P55" s="8" t="s">
        <v>150</v>
      </c>
      <c r="Q55" s="8" t="s">
        <v>150</v>
      </c>
      <c r="R55" s="8" t="s">
        <v>150</v>
      </c>
      <c r="S55" s="8" t="s">
        <v>150</v>
      </c>
      <c r="T55" s="8" t="s">
        <v>150</v>
      </c>
      <c r="U55" s="8" t="s">
        <v>150</v>
      </c>
      <c r="V55" s="8" t="s">
        <v>150</v>
      </c>
      <c r="W55" s="8" t="s">
        <v>150</v>
      </c>
      <c r="X55" s="43"/>
    </row>
    <row r="56" spans="1:24" s="42" customFormat="1" ht="21" customHeight="1">
      <c r="A56" s="53">
        <v>49</v>
      </c>
      <c r="B56" s="27" t="s">
        <v>72</v>
      </c>
      <c r="C56" s="26" t="s">
        <v>73</v>
      </c>
      <c r="D56" s="8" t="s">
        <v>173</v>
      </c>
      <c r="E56" s="14" t="s">
        <v>150</v>
      </c>
      <c r="F56" s="14" t="s">
        <v>150</v>
      </c>
      <c r="G56" s="21" t="s">
        <v>150</v>
      </c>
      <c r="H56" s="21" t="s">
        <v>150</v>
      </c>
      <c r="I56" s="14" t="s">
        <v>150</v>
      </c>
      <c r="J56" s="14" t="s">
        <v>150</v>
      </c>
      <c r="K56" s="14" t="s">
        <v>150</v>
      </c>
      <c r="L56" s="14" t="s">
        <v>150</v>
      </c>
      <c r="M56" s="14" t="s">
        <v>150</v>
      </c>
      <c r="N56" s="14" t="s">
        <v>150</v>
      </c>
      <c r="O56" s="8" t="s">
        <v>150</v>
      </c>
      <c r="P56" s="8" t="s">
        <v>150</v>
      </c>
      <c r="Q56" s="8" t="s">
        <v>150</v>
      </c>
      <c r="R56" s="8" t="s">
        <v>150</v>
      </c>
      <c r="S56" s="8" t="s">
        <v>150</v>
      </c>
      <c r="T56" s="8" t="s">
        <v>150</v>
      </c>
      <c r="U56" s="8" t="s">
        <v>150</v>
      </c>
      <c r="V56" s="8" t="s">
        <v>150</v>
      </c>
      <c r="W56" s="8" t="s">
        <v>150</v>
      </c>
      <c r="X56" s="43"/>
    </row>
    <row r="57" spans="1:24" s="42" customFormat="1" ht="21" customHeight="1">
      <c r="A57" s="53">
        <v>50</v>
      </c>
      <c r="B57" s="27" t="s">
        <v>74</v>
      </c>
      <c r="C57" s="26" t="s">
        <v>75</v>
      </c>
      <c r="D57" s="8" t="s">
        <v>173</v>
      </c>
      <c r="E57" s="14" t="s">
        <v>150</v>
      </c>
      <c r="F57" s="14" t="s">
        <v>150</v>
      </c>
      <c r="G57" s="21" t="s">
        <v>150</v>
      </c>
      <c r="H57" s="21" t="s">
        <v>150</v>
      </c>
      <c r="I57" s="14" t="s">
        <v>150</v>
      </c>
      <c r="J57" s="14" t="s">
        <v>150</v>
      </c>
      <c r="K57" s="14" t="s">
        <v>150</v>
      </c>
      <c r="L57" s="14" t="s">
        <v>150</v>
      </c>
      <c r="M57" s="14" t="s">
        <v>150</v>
      </c>
      <c r="N57" s="14" t="s">
        <v>150</v>
      </c>
      <c r="O57" s="8" t="s">
        <v>150</v>
      </c>
      <c r="P57" s="8" t="s">
        <v>150</v>
      </c>
      <c r="Q57" s="8" t="s">
        <v>150</v>
      </c>
      <c r="R57" s="8" t="s">
        <v>150</v>
      </c>
      <c r="S57" s="8" t="s">
        <v>150</v>
      </c>
      <c r="T57" s="8" t="s">
        <v>150</v>
      </c>
      <c r="U57" s="8" t="s">
        <v>150</v>
      </c>
      <c r="V57" s="8" t="s">
        <v>150</v>
      </c>
      <c r="W57" s="8" t="s">
        <v>150</v>
      </c>
      <c r="X57" s="43"/>
    </row>
    <row r="58" spans="1:24" s="42" customFormat="1" ht="21" customHeight="1">
      <c r="A58" s="53">
        <v>51</v>
      </c>
      <c r="B58" s="27" t="s">
        <v>76</v>
      </c>
      <c r="C58" s="26" t="s">
        <v>78</v>
      </c>
      <c r="D58" s="8" t="s">
        <v>173</v>
      </c>
      <c r="E58" s="14" t="s">
        <v>150</v>
      </c>
      <c r="F58" s="14" t="s">
        <v>150</v>
      </c>
      <c r="G58" s="21" t="s">
        <v>150</v>
      </c>
      <c r="H58" s="21" t="s">
        <v>150</v>
      </c>
      <c r="I58" s="14" t="s">
        <v>150</v>
      </c>
      <c r="J58" s="14" t="s">
        <v>150</v>
      </c>
      <c r="K58" s="14" t="s">
        <v>150</v>
      </c>
      <c r="L58" s="14" t="s">
        <v>150</v>
      </c>
      <c r="M58" s="14" t="s">
        <v>150</v>
      </c>
      <c r="N58" s="14" t="s">
        <v>150</v>
      </c>
      <c r="O58" s="8" t="s">
        <v>150</v>
      </c>
      <c r="P58" s="8" t="s">
        <v>150</v>
      </c>
      <c r="Q58" s="8" t="s">
        <v>145</v>
      </c>
      <c r="R58" s="8" t="s">
        <v>145</v>
      </c>
      <c r="S58" s="8" t="s">
        <v>150</v>
      </c>
      <c r="T58" s="8" t="s">
        <v>150</v>
      </c>
      <c r="U58" s="8" t="s">
        <v>150</v>
      </c>
      <c r="V58" s="8" t="s">
        <v>150</v>
      </c>
      <c r="W58" s="8" t="s">
        <v>150</v>
      </c>
      <c r="X58" s="43"/>
    </row>
    <row r="59" spans="1:24" s="42" customFormat="1" ht="21" customHeight="1">
      <c r="A59" s="53">
        <v>52</v>
      </c>
      <c r="B59" s="27" t="s">
        <v>77</v>
      </c>
      <c r="C59" s="37" t="s">
        <v>186</v>
      </c>
      <c r="D59" s="37"/>
      <c r="E59" s="14">
        <v>2.5</v>
      </c>
      <c r="F59" s="14">
        <v>2.5</v>
      </c>
      <c r="G59" s="21">
        <v>2.5</v>
      </c>
      <c r="H59" s="21">
        <v>2.5</v>
      </c>
      <c r="I59" s="14">
        <v>2.5</v>
      </c>
      <c r="J59" s="14">
        <v>2.5</v>
      </c>
      <c r="K59" s="14">
        <v>2.5</v>
      </c>
      <c r="L59" s="14">
        <v>2.5</v>
      </c>
      <c r="M59" s="14">
        <v>2.5</v>
      </c>
      <c r="N59" s="14">
        <v>2.5</v>
      </c>
      <c r="O59" s="8">
        <v>2.5</v>
      </c>
      <c r="P59" s="8">
        <v>2.5</v>
      </c>
      <c r="Q59" s="8">
        <v>2.5</v>
      </c>
      <c r="R59" s="8">
        <v>2.5</v>
      </c>
      <c r="S59" s="8" t="s">
        <v>206</v>
      </c>
      <c r="T59" s="8" t="s">
        <v>206</v>
      </c>
      <c r="U59" s="8">
        <v>2.5</v>
      </c>
      <c r="V59" s="8">
        <v>2.5</v>
      </c>
      <c r="W59" s="8">
        <v>2.5</v>
      </c>
      <c r="X59" s="43"/>
    </row>
    <row r="60" spans="1:24" s="42" customFormat="1" ht="21" customHeight="1">
      <c r="A60" s="53">
        <v>53</v>
      </c>
      <c r="B60" s="27" t="s">
        <v>79</v>
      </c>
      <c r="C60" s="37" t="s">
        <v>187</v>
      </c>
      <c r="D60" s="8" t="s">
        <v>173</v>
      </c>
      <c r="E60" s="14" t="s">
        <v>150</v>
      </c>
      <c r="F60" s="14" t="s">
        <v>150</v>
      </c>
      <c r="G60" s="21" t="s">
        <v>150</v>
      </c>
      <c r="H60" s="21" t="s">
        <v>150</v>
      </c>
      <c r="I60" s="14" t="s">
        <v>150</v>
      </c>
      <c r="J60" s="14" t="s">
        <v>150</v>
      </c>
      <c r="K60" s="14" t="s">
        <v>150</v>
      </c>
      <c r="L60" s="14" t="s">
        <v>150</v>
      </c>
      <c r="M60" s="14" t="s">
        <v>150</v>
      </c>
      <c r="N60" s="14" t="s">
        <v>150</v>
      </c>
      <c r="O60" s="8" t="s">
        <v>150</v>
      </c>
      <c r="P60" s="8" t="s">
        <v>150</v>
      </c>
      <c r="Q60" s="8" t="s">
        <v>150</v>
      </c>
      <c r="R60" s="8" t="s">
        <v>150</v>
      </c>
      <c r="S60" s="8" t="s">
        <v>150</v>
      </c>
      <c r="T60" s="8" t="s">
        <v>150</v>
      </c>
      <c r="U60" s="8" t="s">
        <v>150</v>
      </c>
      <c r="V60" s="8" t="s">
        <v>150</v>
      </c>
      <c r="W60" s="8" t="s">
        <v>150</v>
      </c>
      <c r="X60" s="43"/>
    </row>
    <row r="61" spans="1:24" s="42" customFormat="1" ht="21" customHeight="1">
      <c r="A61" s="53">
        <v>54</v>
      </c>
      <c r="B61" s="27" t="s">
        <v>81</v>
      </c>
      <c r="C61" s="26" t="s">
        <v>80</v>
      </c>
      <c r="D61" s="8" t="s">
        <v>173</v>
      </c>
      <c r="E61" s="14" t="s">
        <v>150</v>
      </c>
      <c r="F61" s="14" t="s">
        <v>150</v>
      </c>
      <c r="G61" s="21" t="s">
        <v>150</v>
      </c>
      <c r="H61" s="21" t="s">
        <v>150</v>
      </c>
      <c r="I61" s="14" t="s">
        <v>150</v>
      </c>
      <c r="J61" s="14" t="s">
        <v>150</v>
      </c>
      <c r="K61" s="14" t="s">
        <v>150</v>
      </c>
      <c r="L61" s="14" t="s">
        <v>150</v>
      </c>
      <c r="M61" s="14" t="s">
        <v>150</v>
      </c>
      <c r="N61" s="14" t="s">
        <v>150</v>
      </c>
      <c r="O61" s="8" t="s">
        <v>150</v>
      </c>
      <c r="P61" s="8" t="s">
        <v>150</v>
      </c>
      <c r="Q61" s="8" t="s">
        <v>150</v>
      </c>
      <c r="R61" s="8" t="s">
        <v>150</v>
      </c>
      <c r="S61" s="8" t="s">
        <v>150</v>
      </c>
      <c r="T61" s="8" t="s">
        <v>150</v>
      </c>
      <c r="U61" s="8" t="s">
        <v>150</v>
      </c>
      <c r="V61" s="8" t="s">
        <v>150</v>
      </c>
      <c r="W61" s="8" t="s">
        <v>150</v>
      </c>
      <c r="X61" s="43"/>
    </row>
    <row r="62" spans="1:24" s="42" customFormat="1" ht="21" customHeight="1">
      <c r="A62" s="53">
        <v>55</v>
      </c>
      <c r="B62" s="27" t="s">
        <v>83</v>
      </c>
      <c r="C62" s="26" t="s">
        <v>82</v>
      </c>
      <c r="D62" s="8" t="s">
        <v>173</v>
      </c>
      <c r="E62" s="14" t="s">
        <v>150</v>
      </c>
      <c r="F62" s="14" t="s">
        <v>150</v>
      </c>
      <c r="G62" s="21" t="s">
        <v>150</v>
      </c>
      <c r="H62" s="21" t="s">
        <v>150</v>
      </c>
      <c r="I62" s="14" t="s">
        <v>150</v>
      </c>
      <c r="J62" s="14" t="s">
        <v>150</v>
      </c>
      <c r="K62" s="14" t="s">
        <v>150</v>
      </c>
      <c r="L62" s="14" t="s">
        <v>150</v>
      </c>
      <c r="M62" s="14" t="s">
        <v>150</v>
      </c>
      <c r="N62" s="14" t="s">
        <v>150</v>
      </c>
      <c r="O62" s="8" t="s">
        <v>150</v>
      </c>
      <c r="P62" s="8" t="s">
        <v>150</v>
      </c>
      <c r="Q62" s="8" t="s">
        <v>150</v>
      </c>
      <c r="R62" s="8" t="s">
        <v>150</v>
      </c>
      <c r="S62" s="8" t="s">
        <v>150</v>
      </c>
      <c r="T62" s="8" t="s">
        <v>150</v>
      </c>
      <c r="U62" s="8" t="s">
        <v>150</v>
      </c>
      <c r="V62" s="8" t="s">
        <v>150</v>
      </c>
      <c r="W62" s="8" t="s">
        <v>150</v>
      </c>
      <c r="X62" s="43"/>
    </row>
    <row r="63" spans="1:24" s="42" customFormat="1" ht="21" customHeight="1">
      <c r="A63" s="53">
        <v>56</v>
      </c>
      <c r="B63" s="27" t="s">
        <v>85</v>
      </c>
      <c r="C63" s="26" t="s">
        <v>84</v>
      </c>
      <c r="D63" s="8" t="s">
        <v>173</v>
      </c>
      <c r="E63" s="14" t="s">
        <v>150</v>
      </c>
      <c r="F63" s="14" t="s">
        <v>150</v>
      </c>
      <c r="G63" s="21" t="s">
        <v>150</v>
      </c>
      <c r="H63" s="21" t="s">
        <v>150</v>
      </c>
      <c r="I63" s="14" t="s">
        <v>150</v>
      </c>
      <c r="J63" s="14" t="s">
        <v>150</v>
      </c>
      <c r="K63" s="14" t="s">
        <v>150</v>
      </c>
      <c r="L63" s="14" t="s">
        <v>150</v>
      </c>
      <c r="M63" s="14" t="s">
        <v>150</v>
      </c>
      <c r="N63" s="14" t="s">
        <v>150</v>
      </c>
      <c r="O63" s="8" t="s">
        <v>150</v>
      </c>
      <c r="P63" s="8" t="s">
        <v>150</v>
      </c>
      <c r="Q63" s="8" t="s">
        <v>150</v>
      </c>
      <c r="R63" s="8" t="s">
        <v>150</v>
      </c>
      <c r="S63" s="8" t="s">
        <v>150</v>
      </c>
      <c r="T63" s="8" t="s">
        <v>150</v>
      </c>
      <c r="U63" s="8" t="s">
        <v>150</v>
      </c>
      <c r="V63" s="8" t="s">
        <v>150</v>
      </c>
      <c r="W63" s="8" t="s">
        <v>150</v>
      </c>
      <c r="X63" s="43"/>
    </row>
    <row r="64" spans="1:24" s="42" customFormat="1" ht="21" customHeight="1">
      <c r="A64" s="53">
        <v>57</v>
      </c>
      <c r="B64" s="27" t="s">
        <v>87</v>
      </c>
      <c r="C64" s="26" t="s">
        <v>86</v>
      </c>
      <c r="D64" s="8" t="s">
        <v>173</v>
      </c>
      <c r="E64" s="14" t="s">
        <v>150</v>
      </c>
      <c r="F64" s="14" t="s">
        <v>150</v>
      </c>
      <c r="G64" s="21" t="s">
        <v>150</v>
      </c>
      <c r="H64" s="21" t="s">
        <v>150</v>
      </c>
      <c r="I64" s="14" t="s">
        <v>150</v>
      </c>
      <c r="J64" s="14" t="s">
        <v>150</v>
      </c>
      <c r="K64" s="14" t="s">
        <v>150</v>
      </c>
      <c r="L64" s="14" t="s">
        <v>150</v>
      </c>
      <c r="M64" s="14" t="s">
        <v>150</v>
      </c>
      <c r="N64" s="14" t="s">
        <v>150</v>
      </c>
      <c r="O64" s="8" t="s">
        <v>150</v>
      </c>
      <c r="P64" s="8" t="s">
        <v>150</v>
      </c>
      <c r="Q64" s="8" t="s">
        <v>150</v>
      </c>
      <c r="R64" s="8" t="s">
        <v>150</v>
      </c>
      <c r="S64" s="8" t="s">
        <v>150</v>
      </c>
      <c r="T64" s="8" t="s">
        <v>150</v>
      </c>
      <c r="U64" s="8" t="s">
        <v>150</v>
      </c>
      <c r="V64" s="8" t="s">
        <v>150</v>
      </c>
      <c r="W64" s="8" t="s">
        <v>150</v>
      </c>
      <c r="X64" s="43"/>
    </row>
    <row r="65" spans="1:24" s="42" customFormat="1" ht="21" customHeight="1">
      <c r="A65" s="53">
        <v>58</v>
      </c>
      <c r="B65" s="27" t="s">
        <v>89</v>
      </c>
      <c r="C65" s="26" t="s">
        <v>88</v>
      </c>
      <c r="D65" s="8" t="s">
        <v>173</v>
      </c>
      <c r="E65" s="14" t="s">
        <v>150</v>
      </c>
      <c r="F65" s="14" t="s">
        <v>150</v>
      </c>
      <c r="G65" s="21" t="s">
        <v>150</v>
      </c>
      <c r="H65" s="21" t="s">
        <v>150</v>
      </c>
      <c r="I65" s="14" t="s">
        <v>150</v>
      </c>
      <c r="J65" s="14" t="s">
        <v>150</v>
      </c>
      <c r="K65" s="14" t="s">
        <v>150</v>
      </c>
      <c r="L65" s="14" t="s">
        <v>150</v>
      </c>
      <c r="M65" s="14" t="s">
        <v>150</v>
      </c>
      <c r="N65" s="14" t="s">
        <v>150</v>
      </c>
      <c r="O65" s="8" t="s">
        <v>150</v>
      </c>
      <c r="P65" s="8" t="s">
        <v>150</v>
      </c>
      <c r="Q65" s="8" t="s">
        <v>150</v>
      </c>
      <c r="R65" s="8" t="s">
        <v>150</v>
      </c>
      <c r="S65" s="8" t="s">
        <v>150</v>
      </c>
      <c r="T65" s="8" t="s">
        <v>150</v>
      </c>
      <c r="U65" s="8" t="s">
        <v>150</v>
      </c>
      <c r="V65" s="8" t="s">
        <v>150</v>
      </c>
      <c r="W65" s="8" t="s">
        <v>150</v>
      </c>
      <c r="X65" s="43"/>
    </row>
    <row r="66" spans="1:24" s="42" customFormat="1" ht="21" customHeight="1">
      <c r="A66" s="53">
        <v>59</v>
      </c>
      <c r="B66" s="27" t="s">
        <v>91</v>
      </c>
      <c r="C66" s="26" t="s">
        <v>90</v>
      </c>
      <c r="D66" s="8" t="s">
        <v>173</v>
      </c>
      <c r="E66" s="14" t="s">
        <v>150</v>
      </c>
      <c r="F66" s="14" t="s">
        <v>150</v>
      </c>
      <c r="G66" s="21" t="s">
        <v>150</v>
      </c>
      <c r="H66" s="21" t="s">
        <v>150</v>
      </c>
      <c r="I66" s="14" t="s">
        <v>150</v>
      </c>
      <c r="J66" s="14" t="s">
        <v>150</v>
      </c>
      <c r="K66" s="14" t="s">
        <v>150</v>
      </c>
      <c r="L66" s="14" t="s">
        <v>150</v>
      </c>
      <c r="M66" s="14" t="s">
        <v>150</v>
      </c>
      <c r="N66" s="14" t="s">
        <v>150</v>
      </c>
      <c r="O66" s="8" t="s">
        <v>150</v>
      </c>
      <c r="P66" s="8" t="s">
        <v>150</v>
      </c>
      <c r="Q66" s="8" t="s">
        <v>150</v>
      </c>
      <c r="R66" s="8" t="s">
        <v>150</v>
      </c>
      <c r="S66" s="8" t="s">
        <v>150</v>
      </c>
      <c r="T66" s="8" t="s">
        <v>150</v>
      </c>
      <c r="U66" s="8" t="s">
        <v>150</v>
      </c>
      <c r="V66" s="8" t="s">
        <v>150</v>
      </c>
      <c r="W66" s="8" t="s">
        <v>150</v>
      </c>
      <c r="X66" s="43"/>
    </row>
    <row r="67" spans="1:24" s="42" customFormat="1" ht="21" customHeight="1">
      <c r="A67" s="53">
        <v>60</v>
      </c>
      <c r="B67" s="27" t="s">
        <v>93</v>
      </c>
      <c r="C67" s="26" t="s">
        <v>92</v>
      </c>
      <c r="D67" s="8" t="s">
        <v>173</v>
      </c>
      <c r="E67" s="14" t="s">
        <v>150</v>
      </c>
      <c r="F67" s="14" t="s">
        <v>150</v>
      </c>
      <c r="G67" s="21" t="s">
        <v>150</v>
      </c>
      <c r="H67" s="21" t="s">
        <v>150</v>
      </c>
      <c r="I67" s="14" t="s">
        <v>150</v>
      </c>
      <c r="J67" s="14" t="s">
        <v>150</v>
      </c>
      <c r="K67" s="14" t="s">
        <v>150</v>
      </c>
      <c r="L67" s="14" t="s">
        <v>150</v>
      </c>
      <c r="M67" s="14" t="s">
        <v>150</v>
      </c>
      <c r="N67" s="14" t="s">
        <v>150</v>
      </c>
      <c r="O67" s="8" t="s">
        <v>150</v>
      </c>
      <c r="P67" s="8" t="s">
        <v>150</v>
      </c>
      <c r="Q67" s="8" t="s">
        <v>150</v>
      </c>
      <c r="R67" s="8" t="s">
        <v>150</v>
      </c>
      <c r="S67" s="8" t="s">
        <v>150</v>
      </c>
      <c r="T67" s="8" t="s">
        <v>150</v>
      </c>
      <c r="U67" s="8" t="s">
        <v>150</v>
      </c>
      <c r="V67" s="8" t="s">
        <v>150</v>
      </c>
      <c r="W67" s="8" t="s">
        <v>150</v>
      </c>
      <c r="X67" s="43"/>
    </row>
    <row r="68" spans="1:24" s="42" customFormat="1" ht="21" customHeight="1">
      <c r="A68" s="53">
        <v>61</v>
      </c>
      <c r="B68" s="27" t="s">
        <v>95</v>
      </c>
      <c r="C68" s="26" t="s">
        <v>94</v>
      </c>
      <c r="D68" s="26"/>
      <c r="E68" s="14" t="s">
        <v>156</v>
      </c>
      <c r="F68" s="14" t="s">
        <v>156</v>
      </c>
      <c r="G68" s="21" t="s">
        <v>156</v>
      </c>
      <c r="H68" s="21" t="s">
        <v>156</v>
      </c>
      <c r="I68" s="14" t="s">
        <v>156</v>
      </c>
      <c r="J68" s="14" t="s">
        <v>156</v>
      </c>
      <c r="K68" s="14" t="s">
        <v>156</v>
      </c>
      <c r="L68" s="14" t="s">
        <v>156</v>
      </c>
      <c r="M68" s="14" t="s">
        <v>156</v>
      </c>
      <c r="N68" s="14" t="s">
        <v>156</v>
      </c>
      <c r="O68" s="8" t="s">
        <v>205</v>
      </c>
      <c r="P68" s="8" t="s">
        <v>205</v>
      </c>
      <c r="Q68" s="8" t="s">
        <v>205</v>
      </c>
      <c r="R68" s="8" t="s">
        <v>205</v>
      </c>
      <c r="S68" s="8" t="s">
        <v>205</v>
      </c>
      <c r="T68" s="8" t="s">
        <v>205</v>
      </c>
      <c r="U68" s="8" t="s">
        <v>238</v>
      </c>
      <c r="V68" s="8" t="s">
        <v>238</v>
      </c>
      <c r="W68" s="8" t="s">
        <v>238</v>
      </c>
      <c r="X68" s="43"/>
    </row>
    <row r="69" spans="1:24" s="42" customFormat="1" ht="21" customHeight="1">
      <c r="A69" s="53">
        <v>62</v>
      </c>
      <c r="B69" s="27" t="s">
        <v>97</v>
      </c>
      <c r="C69" s="26" t="s">
        <v>96</v>
      </c>
      <c r="D69" s="8" t="s">
        <v>173</v>
      </c>
      <c r="E69" s="14" t="s">
        <v>150</v>
      </c>
      <c r="F69" s="14" t="s">
        <v>150</v>
      </c>
      <c r="G69" s="21" t="s">
        <v>150</v>
      </c>
      <c r="H69" s="21" t="s">
        <v>150</v>
      </c>
      <c r="I69" s="14" t="s">
        <v>150</v>
      </c>
      <c r="J69" s="14" t="s">
        <v>150</v>
      </c>
      <c r="K69" s="14" t="s">
        <v>150</v>
      </c>
      <c r="L69" s="14" t="s">
        <v>150</v>
      </c>
      <c r="M69" s="14" t="s">
        <v>150</v>
      </c>
      <c r="N69" s="14" t="s">
        <v>150</v>
      </c>
      <c r="O69" s="8" t="s">
        <v>150</v>
      </c>
      <c r="P69" s="8" t="s">
        <v>150</v>
      </c>
      <c r="Q69" s="8" t="s">
        <v>150</v>
      </c>
      <c r="R69" s="8" t="s">
        <v>150</v>
      </c>
      <c r="S69" s="8" t="s">
        <v>150</v>
      </c>
      <c r="T69" s="8" t="s">
        <v>150</v>
      </c>
      <c r="U69" s="8" t="s">
        <v>150</v>
      </c>
      <c r="V69" s="8" t="s">
        <v>150</v>
      </c>
      <c r="W69" s="8" t="s">
        <v>150</v>
      </c>
      <c r="X69" s="43"/>
    </row>
    <row r="70" spans="1:24" s="42" customFormat="1" ht="21" customHeight="1">
      <c r="A70" s="53">
        <v>63</v>
      </c>
      <c r="B70" s="27" t="s">
        <v>99</v>
      </c>
      <c r="C70" s="26" t="s">
        <v>98</v>
      </c>
      <c r="D70" s="8" t="s">
        <v>173</v>
      </c>
      <c r="E70" s="14" t="s">
        <v>150</v>
      </c>
      <c r="F70" s="14" t="s">
        <v>150</v>
      </c>
      <c r="G70" s="21" t="s">
        <v>150</v>
      </c>
      <c r="H70" s="21" t="s">
        <v>150</v>
      </c>
      <c r="I70" s="14" t="s">
        <v>150</v>
      </c>
      <c r="J70" s="14" t="s">
        <v>150</v>
      </c>
      <c r="K70" s="14" t="s">
        <v>150</v>
      </c>
      <c r="L70" s="14" t="s">
        <v>150</v>
      </c>
      <c r="M70" s="14" t="s">
        <v>150</v>
      </c>
      <c r="N70" s="14" t="s">
        <v>150</v>
      </c>
      <c r="O70" s="8" t="s">
        <v>150</v>
      </c>
      <c r="P70" s="8" t="s">
        <v>150</v>
      </c>
      <c r="Q70" s="8" t="s">
        <v>150</v>
      </c>
      <c r="R70" s="8" t="s">
        <v>150</v>
      </c>
      <c r="S70" s="8" t="s">
        <v>150</v>
      </c>
      <c r="T70" s="8" t="s">
        <v>150</v>
      </c>
      <c r="U70" s="8" t="s">
        <v>150</v>
      </c>
      <c r="V70" s="8" t="s">
        <v>150</v>
      </c>
      <c r="W70" s="8" t="s">
        <v>150</v>
      </c>
      <c r="X70" s="43"/>
    </row>
    <row r="71" spans="1:24" s="42" customFormat="1" ht="21" customHeight="1">
      <c r="A71" s="53">
        <v>64</v>
      </c>
      <c r="B71" s="27" t="s">
        <v>101</v>
      </c>
      <c r="C71" s="26" t="s">
        <v>100</v>
      </c>
      <c r="D71" s="8" t="s">
        <v>173</v>
      </c>
      <c r="E71" s="14" t="s">
        <v>147</v>
      </c>
      <c r="F71" s="14" t="s">
        <v>147</v>
      </c>
      <c r="G71" s="21" t="s">
        <v>147</v>
      </c>
      <c r="H71" s="21" t="s">
        <v>147</v>
      </c>
      <c r="I71" s="14" t="s">
        <v>147</v>
      </c>
      <c r="J71" s="14" t="s">
        <v>147</v>
      </c>
      <c r="K71" s="14" t="s">
        <v>147</v>
      </c>
      <c r="L71" s="14" t="s">
        <v>147</v>
      </c>
      <c r="M71" s="14" t="s">
        <v>147</v>
      </c>
      <c r="N71" s="14" t="s">
        <v>147</v>
      </c>
      <c r="O71" s="8" t="s">
        <v>149</v>
      </c>
      <c r="P71" s="8" t="s">
        <v>149</v>
      </c>
      <c r="Q71" s="8" t="s">
        <v>149</v>
      </c>
      <c r="R71" s="8" t="s">
        <v>149</v>
      </c>
      <c r="S71" s="8" t="s">
        <v>151</v>
      </c>
      <c r="T71" s="8" t="s">
        <v>151</v>
      </c>
      <c r="U71" s="8" t="s">
        <v>150</v>
      </c>
      <c r="V71" s="8" t="s">
        <v>150</v>
      </c>
      <c r="W71" s="8" t="s">
        <v>150</v>
      </c>
      <c r="X71" s="43"/>
    </row>
    <row r="72" spans="1:24" s="42" customFormat="1" ht="21" customHeight="1">
      <c r="A72" s="53">
        <v>65</v>
      </c>
      <c r="B72" s="27" t="s">
        <v>103</v>
      </c>
      <c r="C72" s="26" t="s">
        <v>102</v>
      </c>
      <c r="D72" s="8" t="s">
        <v>173</v>
      </c>
      <c r="E72" s="14" t="s">
        <v>147</v>
      </c>
      <c r="F72" s="14" t="s">
        <v>147</v>
      </c>
      <c r="G72" s="21" t="s">
        <v>147</v>
      </c>
      <c r="H72" s="21" t="s">
        <v>147</v>
      </c>
      <c r="I72" s="14" t="s">
        <v>147</v>
      </c>
      <c r="J72" s="14" t="s">
        <v>147</v>
      </c>
      <c r="K72" s="14" t="s">
        <v>147</v>
      </c>
      <c r="L72" s="14" t="s">
        <v>147</v>
      </c>
      <c r="M72" s="14" t="s">
        <v>147</v>
      </c>
      <c r="N72" s="14" t="s">
        <v>147</v>
      </c>
      <c r="O72" s="8" t="s">
        <v>149</v>
      </c>
      <c r="P72" s="8" t="s">
        <v>149</v>
      </c>
      <c r="Q72" s="8" t="s">
        <v>149</v>
      </c>
      <c r="R72" s="8" t="s">
        <v>149</v>
      </c>
      <c r="S72" s="8" t="s">
        <v>151</v>
      </c>
      <c r="T72" s="8" t="s">
        <v>151</v>
      </c>
      <c r="U72" s="8" t="s">
        <v>150</v>
      </c>
      <c r="V72" s="8" t="s">
        <v>150</v>
      </c>
      <c r="W72" s="8" t="s">
        <v>150</v>
      </c>
      <c r="X72" s="43"/>
    </row>
    <row r="73" spans="1:24" s="42" customFormat="1" ht="21" customHeight="1">
      <c r="A73" s="53">
        <v>66</v>
      </c>
      <c r="B73" s="27" t="s">
        <v>105</v>
      </c>
      <c r="C73" s="26" t="s">
        <v>104</v>
      </c>
      <c r="D73" s="8" t="s">
        <v>173</v>
      </c>
      <c r="E73" s="14" t="s">
        <v>150</v>
      </c>
      <c r="F73" s="14" t="s">
        <v>150</v>
      </c>
      <c r="G73" s="21" t="s">
        <v>150</v>
      </c>
      <c r="H73" s="21" t="s">
        <v>150</v>
      </c>
      <c r="I73" s="14" t="s">
        <v>150</v>
      </c>
      <c r="J73" s="14" t="s">
        <v>150</v>
      </c>
      <c r="K73" s="14" t="s">
        <v>150</v>
      </c>
      <c r="L73" s="14" t="s">
        <v>150</v>
      </c>
      <c r="M73" s="14" t="s">
        <v>150</v>
      </c>
      <c r="N73" s="14" t="s">
        <v>150</v>
      </c>
      <c r="O73" s="8" t="s">
        <v>150</v>
      </c>
      <c r="P73" s="8" t="s">
        <v>150</v>
      </c>
      <c r="Q73" s="8" t="s">
        <v>150</v>
      </c>
      <c r="R73" s="8" t="s">
        <v>150</v>
      </c>
      <c r="S73" s="8" t="s">
        <v>150</v>
      </c>
      <c r="T73" s="8" t="s">
        <v>150</v>
      </c>
      <c r="U73" s="8" t="s">
        <v>150</v>
      </c>
      <c r="V73" s="8" t="s">
        <v>150</v>
      </c>
      <c r="W73" s="8" t="s">
        <v>150</v>
      </c>
      <c r="X73" s="43"/>
    </row>
    <row r="74" spans="1:24" s="42" customFormat="1" ht="21" customHeight="1">
      <c r="A74" s="53">
        <v>67</v>
      </c>
      <c r="B74" s="27" t="s">
        <v>188</v>
      </c>
      <c r="C74" s="26" t="s">
        <v>106</v>
      </c>
      <c r="D74" s="8" t="s">
        <v>173</v>
      </c>
      <c r="E74" s="14" t="s">
        <v>150</v>
      </c>
      <c r="F74" s="14" t="s">
        <v>150</v>
      </c>
      <c r="G74" s="21" t="s">
        <v>150</v>
      </c>
      <c r="H74" s="21" t="s">
        <v>150</v>
      </c>
      <c r="I74" s="14" t="s">
        <v>150</v>
      </c>
      <c r="J74" s="14" t="s">
        <v>150</v>
      </c>
      <c r="K74" s="14" t="s">
        <v>150</v>
      </c>
      <c r="L74" s="14" t="s">
        <v>150</v>
      </c>
      <c r="M74" s="14" t="s">
        <v>150</v>
      </c>
      <c r="N74" s="14" t="s">
        <v>150</v>
      </c>
      <c r="O74" s="8" t="s">
        <v>150</v>
      </c>
      <c r="P74" s="8" t="s">
        <v>150</v>
      </c>
      <c r="Q74" s="8" t="s">
        <v>150</v>
      </c>
      <c r="R74" s="8" t="s">
        <v>150</v>
      </c>
      <c r="S74" s="8" t="s">
        <v>150</v>
      </c>
      <c r="T74" s="8" t="s">
        <v>150</v>
      </c>
      <c r="U74" s="8" t="s">
        <v>150</v>
      </c>
      <c r="V74" s="8" t="s">
        <v>150</v>
      </c>
      <c r="W74" s="8" t="s">
        <v>150</v>
      </c>
      <c r="X74" s="43"/>
    </row>
    <row r="75" spans="1:24" s="42" customFormat="1" ht="21" customHeight="1">
      <c r="A75" s="53">
        <v>68</v>
      </c>
      <c r="B75" s="24" t="s">
        <v>107</v>
      </c>
      <c r="C75" s="34" t="s">
        <v>108</v>
      </c>
      <c r="D75" s="34"/>
      <c r="E75" s="81" t="s">
        <v>145</v>
      </c>
      <c r="F75" s="81" t="s">
        <v>145</v>
      </c>
      <c r="G75" s="18"/>
      <c r="H75" s="18"/>
      <c r="I75" s="81" t="s">
        <v>145</v>
      </c>
      <c r="J75" s="81" t="s">
        <v>145</v>
      </c>
      <c r="K75" s="81" t="s">
        <v>145</v>
      </c>
      <c r="L75" s="81" t="s">
        <v>145</v>
      </c>
      <c r="M75" s="81" t="s">
        <v>145</v>
      </c>
      <c r="N75" s="81" t="s">
        <v>145</v>
      </c>
      <c r="O75" s="75" t="s">
        <v>145</v>
      </c>
      <c r="P75" s="75" t="s">
        <v>145</v>
      </c>
      <c r="Q75" s="75" t="s">
        <v>145</v>
      </c>
      <c r="R75" s="75" t="s">
        <v>145</v>
      </c>
      <c r="S75" s="75" t="s">
        <v>145</v>
      </c>
      <c r="T75" s="75" t="s">
        <v>145</v>
      </c>
      <c r="U75" s="75" t="s">
        <v>145</v>
      </c>
      <c r="V75" s="75" t="s">
        <v>145</v>
      </c>
      <c r="W75" s="75" t="s">
        <v>145</v>
      </c>
      <c r="X75" s="43"/>
    </row>
    <row r="76" spans="1:24" s="42" customFormat="1" ht="21" customHeight="1">
      <c r="A76" s="53">
        <v>69</v>
      </c>
      <c r="B76" s="27" t="s">
        <v>109</v>
      </c>
      <c r="C76" s="26" t="s">
        <v>110</v>
      </c>
      <c r="D76" s="8" t="s">
        <v>173</v>
      </c>
      <c r="E76" s="14" t="s">
        <v>150</v>
      </c>
      <c r="F76" s="14" t="s">
        <v>150</v>
      </c>
      <c r="G76" s="21" t="s">
        <v>150</v>
      </c>
      <c r="H76" s="21" t="s">
        <v>150</v>
      </c>
      <c r="I76" s="14" t="s">
        <v>150</v>
      </c>
      <c r="J76" s="14" t="s">
        <v>150</v>
      </c>
      <c r="K76" s="14" t="s">
        <v>150</v>
      </c>
      <c r="L76" s="14" t="s">
        <v>150</v>
      </c>
      <c r="M76" s="14" t="s">
        <v>150</v>
      </c>
      <c r="N76" s="14" t="s">
        <v>150</v>
      </c>
      <c r="O76" s="8" t="s">
        <v>150</v>
      </c>
      <c r="P76" s="8" t="s">
        <v>150</v>
      </c>
      <c r="Q76" s="8" t="s">
        <v>150</v>
      </c>
      <c r="R76" s="8" t="s">
        <v>150</v>
      </c>
      <c r="S76" s="8" t="s">
        <v>150</v>
      </c>
      <c r="T76" s="8" t="s">
        <v>150</v>
      </c>
      <c r="U76" s="8" t="s">
        <v>150</v>
      </c>
      <c r="V76" s="8" t="s">
        <v>150</v>
      </c>
      <c r="W76" s="8" t="s">
        <v>150</v>
      </c>
      <c r="X76" s="43"/>
    </row>
    <row r="77" spans="1:24" s="42" customFormat="1" ht="21" customHeight="1">
      <c r="A77" s="53">
        <v>70</v>
      </c>
      <c r="B77" s="27" t="s">
        <v>111</v>
      </c>
      <c r="C77" s="26" t="s">
        <v>112</v>
      </c>
      <c r="D77" s="8" t="s">
        <v>173</v>
      </c>
      <c r="E77" s="14" t="s">
        <v>150</v>
      </c>
      <c r="F77" s="14" t="s">
        <v>150</v>
      </c>
      <c r="G77" s="21" t="s">
        <v>150</v>
      </c>
      <c r="H77" s="21" t="s">
        <v>150</v>
      </c>
      <c r="I77" s="14" t="s">
        <v>150</v>
      </c>
      <c r="J77" s="14" t="s">
        <v>150</v>
      </c>
      <c r="K77" s="14" t="s">
        <v>150</v>
      </c>
      <c r="L77" s="14" t="s">
        <v>150</v>
      </c>
      <c r="M77" s="14" t="s">
        <v>150</v>
      </c>
      <c r="N77" s="14" t="s">
        <v>150</v>
      </c>
      <c r="O77" s="8" t="s">
        <v>150</v>
      </c>
      <c r="P77" s="8" t="s">
        <v>150</v>
      </c>
      <c r="Q77" s="8" t="s">
        <v>150</v>
      </c>
      <c r="R77" s="8" t="s">
        <v>150</v>
      </c>
      <c r="S77" s="8" t="s">
        <v>150</v>
      </c>
      <c r="T77" s="8" t="s">
        <v>150</v>
      </c>
      <c r="U77" s="8" t="s">
        <v>150</v>
      </c>
      <c r="V77" s="8" t="s">
        <v>150</v>
      </c>
      <c r="W77" s="8" t="s">
        <v>150</v>
      </c>
      <c r="X77" s="43"/>
    </row>
    <row r="78" spans="1:24" s="42" customFormat="1" ht="21" customHeight="1">
      <c r="A78" s="53">
        <v>71</v>
      </c>
      <c r="B78" s="27" t="s">
        <v>113</v>
      </c>
      <c r="C78" s="26" t="s">
        <v>114</v>
      </c>
      <c r="D78" s="8" t="s">
        <v>173</v>
      </c>
      <c r="E78" s="14" t="s">
        <v>150</v>
      </c>
      <c r="F78" s="14" t="s">
        <v>150</v>
      </c>
      <c r="G78" s="21" t="s">
        <v>150</v>
      </c>
      <c r="H78" s="21" t="s">
        <v>150</v>
      </c>
      <c r="I78" s="14" t="s">
        <v>150</v>
      </c>
      <c r="J78" s="14" t="s">
        <v>150</v>
      </c>
      <c r="K78" s="14" t="s">
        <v>150</v>
      </c>
      <c r="L78" s="14" t="s">
        <v>150</v>
      </c>
      <c r="M78" s="14" t="s">
        <v>150</v>
      </c>
      <c r="N78" s="14" t="s">
        <v>150</v>
      </c>
      <c r="O78" s="8" t="s">
        <v>150</v>
      </c>
      <c r="P78" s="8" t="s">
        <v>150</v>
      </c>
      <c r="Q78" s="8" t="s">
        <v>150</v>
      </c>
      <c r="R78" s="8" t="s">
        <v>150</v>
      </c>
      <c r="S78" s="8" t="s">
        <v>150</v>
      </c>
      <c r="T78" s="8" t="s">
        <v>150</v>
      </c>
      <c r="U78" s="8" t="s">
        <v>150</v>
      </c>
      <c r="V78" s="8" t="s">
        <v>150</v>
      </c>
      <c r="W78" s="8" t="s">
        <v>150</v>
      </c>
      <c r="X78" s="43"/>
    </row>
    <row r="79" spans="1:24" s="42" customFormat="1" ht="21" customHeight="1">
      <c r="A79" s="53">
        <v>72</v>
      </c>
      <c r="B79" s="27" t="s">
        <v>115</v>
      </c>
      <c r="C79" s="26" t="s">
        <v>116</v>
      </c>
      <c r="D79" s="8" t="s">
        <v>173</v>
      </c>
      <c r="E79" s="14" t="s">
        <v>150</v>
      </c>
      <c r="F79" s="14" t="s">
        <v>150</v>
      </c>
      <c r="G79" s="21" t="s">
        <v>150</v>
      </c>
      <c r="H79" s="21" t="s">
        <v>150</v>
      </c>
      <c r="I79" s="14" t="s">
        <v>150</v>
      </c>
      <c r="J79" s="14" t="s">
        <v>150</v>
      </c>
      <c r="K79" s="14" t="s">
        <v>150</v>
      </c>
      <c r="L79" s="14" t="s">
        <v>150</v>
      </c>
      <c r="M79" s="14" t="s">
        <v>150</v>
      </c>
      <c r="N79" s="14" t="s">
        <v>150</v>
      </c>
      <c r="O79" s="8" t="s">
        <v>150</v>
      </c>
      <c r="P79" s="8" t="s">
        <v>150</v>
      </c>
      <c r="Q79" s="8" t="s">
        <v>150</v>
      </c>
      <c r="R79" s="8" t="s">
        <v>150</v>
      </c>
      <c r="S79" s="8" t="s">
        <v>150</v>
      </c>
      <c r="T79" s="8" t="s">
        <v>150</v>
      </c>
      <c r="U79" s="8" t="s">
        <v>150</v>
      </c>
      <c r="V79" s="8" t="s">
        <v>150</v>
      </c>
      <c r="W79" s="8" t="s">
        <v>150</v>
      </c>
      <c r="X79" s="43"/>
    </row>
    <row r="80" spans="1:24" s="42" customFormat="1" ht="21" customHeight="1">
      <c r="A80" s="53">
        <v>73</v>
      </c>
      <c r="B80" s="27" t="s">
        <v>117</v>
      </c>
      <c r="C80" s="26" t="s">
        <v>118</v>
      </c>
      <c r="D80" s="8" t="s">
        <v>173</v>
      </c>
      <c r="E80" s="14" t="s">
        <v>150</v>
      </c>
      <c r="F80" s="14" t="s">
        <v>150</v>
      </c>
      <c r="G80" s="21" t="s">
        <v>150</v>
      </c>
      <c r="H80" s="21" t="s">
        <v>150</v>
      </c>
      <c r="I80" s="14" t="s">
        <v>150</v>
      </c>
      <c r="J80" s="14" t="s">
        <v>150</v>
      </c>
      <c r="K80" s="14" t="s">
        <v>150</v>
      </c>
      <c r="L80" s="14" t="s">
        <v>150</v>
      </c>
      <c r="M80" s="14" t="s">
        <v>150</v>
      </c>
      <c r="N80" s="14" t="s">
        <v>150</v>
      </c>
      <c r="O80" s="8" t="s">
        <v>150</v>
      </c>
      <c r="P80" s="8" t="s">
        <v>150</v>
      </c>
      <c r="Q80" s="8" t="s">
        <v>150</v>
      </c>
      <c r="R80" s="8" t="s">
        <v>150</v>
      </c>
      <c r="S80" s="8" t="s">
        <v>150</v>
      </c>
      <c r="T80" s="8" t="s">
        <v>150</v>
      </c>
      <c r="U80" s="8" t="s">
        <v>150</v>
      </c>
      <c r="V80" s="8" t="s">
        <v>150</v>
      </c>
      <c r="W80" s="8" t="s">
        <v>150</v>
      </c>
      <c r="X80" s="43"/>
    </row>
    <row r="81" spans="1:38" s="42" customFormat="1" ht="21" customHeight="1">
      <c r="A81" s="53">
        <v>74</v>
      </c>
      <c r="B81" s="27" t="s">
        <v>119</v>
      </c>
      <c r="C81" s="26" t="s">
        <v>120</v>
      </c>
      <c r="D81" s="8" t="s">
        <v>173</v>
      </c>
      <c r="E81" s="14" t="s">
        <v>150</v>
      </c>
      <c r="F81" s="14" t="s">
        <v>150</v>
      </c>
      <c r="G81" s="21" t="s">
        <v>150</v>
      </c>
      <c r="H81" s="21" t="s">
        <v>150</v>
      </c>
      <c r="I81" s="14" t="s">
        <v>150</v>
      </c>
      <c r="J81" s="14" t="s">
        <v>150</v>
      </c>
      <c r="K81" s="14" t="s">
        <v>150</v>
      </c>
      <c r="L81" s="14" t="s">
        <v>150</v>
      </c>
      <c r="M81" s="14" t="s">
        <v>150</v>
      </c>
      <c r="N81" s="14" t="s">
        <v>150</v>
      </c>
      <c r="O81" s="8" t="s">
        <v>150</v>
      </c>
      <c r="P81" s="8" t="s">
        <v>150</v>
      </c>
      <c r="Q81" s="8" t="s">
        <v>150</v>
      </c>
      <c r="R81" s="8" t="s">
        <v>150</v>
      </c>
      <c r="S81" s="8" t="s">
        <v>150</v>
      </c>
      <c r="T81" s="8" t="s">
        <v>150</v>
      </c>
      <c r="U81" s="8" t="s">
        <v>150</v>
      </c>
      <c r="V81" s="8" t="s">
        <v>150</v>
      </c>
      <c r="W81" s="8" t="s">
        <v>150</v>
      </c>
      <c r="X81" s="43"/>
    </row>
    <row r="82" spans="1:38" s="42" customFormat="1" ht="21" customHeight="1">
      <c r="A82" s="53">
        <v>75</v>
      </c>
      <c r="B82" s="27" t="s">
        <v>121</v>
      </c>
      <c r="C82" s="26" t="s">
        <v>122</v>
      </c>
      <c r="D82" s="8" t="s">
        <v>173</v>
      </c>
      <c r="E82" s="14" t="s">
        <v>150</v>
      </c>
      <c r="F82" s="14" t="s">
        <v>150</v>
      </c>
      <c r="G82" s="21" t="s">
        <v>150</v>
      </c>
      <c r="H82" s="21" t="s">
        <v>150</v>
      </c>
      <c r="I82" s="14" t="s">
        <v>150</v>
      </c>
      <c r="J82" s="14" t="s">
        <v>150</v>
      </c>
      <c r="K82" s="14" t="s">
        <v>150</v>
      </c>
      <c r="L82" s="14" t="s">
        <v>150</v>
      </c>
      <c r="M82" s="14" t="s">
        <v>150</v>
      </c>
      <c r="N82" s="14" t="s">
        <v>150</v>
      </c>
      <c r="O82" s="8" t="s">
        <v>150</v>
      </c>
      <c r="P82" s="8" t="s">
        <v>150</v>
      </c>
      <c r="Q82" s="8" t="s">
        <v>150</v>
      </c>
      <c r="R82" s="8" t="s">
        <v>150</v>
      </c>
      <c r="S82" s="8" t="s">
        <v>150</v>
      </c>
      <c r="T82" s="8" t="s">
        <v>150</v>
      </c>
      <c r="U82" s="8" t="s">
        <v>150</v>
      </c>
      <c r="V82" s="8" t="s">
        <v>150</v>
      </c>
      <c r="W82" s="8" t="s">
        <v>150</v>
      </c>
      <c r="X82" s="43"/>
    </row>
    <row r="83" spans="1:38" s="42" customFormat="1" ht="21" customHeight="1">
      <c r="A83" s="53">
        <v>76</v>
      </c>
      <c r="B83" s="27" t="s">
        <v>123</v>
      </c>
      <c r="C83" s="26" t="s">
        <v>124</v>
      </c>
      <c r="D83" s="8" t="s">
        <v>173</v>
      </c>
      <c r="E83" s="14" t="s">
        <v>150</v>
      </c>
      <c r="F83" s="14" t="s">
        <v>150</v>
      </c>
      <c r="G83" s="21" t="s">
        <v>150</v>
      </c>
      <c r="H83" s="21" t="s">
        <v>150</v>
      </c>
      <c r="I83" s="14" t="s">
        <v>150</v>
      </c>
      <c r="J83" s="14" t="s">
        <v>150</v>
      </c>
      <c r="K83" s="14" t="s">
        <v>150</v>
      </c>
      <c r="L83" s="14" t="s">
        <v>150</v>
      </c>
      <c r="M83" s="14" t="s">
        <v>150</v>
      </c>
      <c r="N83" s="14" t="s">
        <v>150</v>
      </c>
      <c r="O83" s="8" t="s">
        <v>150</v>
      </c>
      <c r="P83" s="8" t="s">
        <v>150</v>
      </c>
      <c r="Q83" s="8" t="s">
        <v>150</v>
      </c>
      <c r="R83" s="8" t="s">
        <v>150</v>
      </c>
      <c r="S83" s="8" t="s">
        <v>150</v>
      </c>
      <c r="T83" s="8" t="s">
        <v>150</v>
      </c>
      <c r="U83" s="8" t="s">
        <v>150</v>
      </c>
      <c r="V83" s="8" t="s">
        <v>150</v>
      </c>
      <c r="W83" s="8" t="s">
        <v>150</v>
      </c>
      <c r="X83" s="43"/>
    </row>
    <row r="84" spans="1:38" s="42" customFormat="1" ht="21" customHeight="1">
      <c r="A84" s="53">
        <v>77</v>
      </c>
      <c r="B84" s="27" t="s">
        <v>125</v>
      </c>
      <c r="C84" s="26" t="s">
        <v>126</v>
      </c>
      <c r="D84" s="8" t="s">
        <v>127</v>
      </c>
      <c r="E84" s="14" t="s">
        <v>150</v>
      </c>
      <c r="F84" s="14" t="s">
        <v>150</v>
      </c>
      <c r="G84" s="21" t="s">
        <v>150</v>
      </c>
      <c r="H84" s="21" t="s">
        <v>150</v>
      </c>
      <c r="I84" s="14" t="s">
        <v>150</v>
      </c>
      <c r="J84" s="14" t="s">
        <v>150</v>
      </c>
      <c r="K84" s="14" t="s">
        <v>150</v>
      </c>
      <c r="L84" s="14" t="s">
        <v>150</v>
      </c>
      <c r="M84" s="14" t="s">
        <v>150</v>
      </c>
      <c r="N84" s="14" t="s">
        <v>150</v>
      </c>
      <c r="O84" s="8" t="s">
        <v>150</v>
      </c>
      <c r="P84" s="8" t="s">
        <v>150</v>
      </c>
      <c r="Q84" s="8" t="s">
        <v>150</v>
      </c>
      <c r="R84" s="8" t="s">
        <v>150</v>
      </c>
      <c r="S84" s="8" t="s">
        <v>150</v>
      </c>
      <c r="T84" s="8" t="s">
        <v>150</v>
      </c>
      <c r="U84" s="8" t="s">
        <v>150</v>
      </c>
      <c r="V84" s="8" t="s">
        <v>150</v>
      </c>
      <c r="W84" s="8" t="s">
        <v>150</v>
      </c>
      <c r="X84" s="43"/>
    </row>
    <row r="85" spans="1:38" s="42" customFormat="1" ht="21" customHeight="1">
      <c r="A85" s="53">
        <v>78</v>
      </c>
      <c r="B85" s="27" t="s">
        <v>128</v>
      </c>
      <c r="C85" s="26" t="s">
        <v>129</v>
      </c>
      <c r="D85" s="8" t="s">
        <v>173</v>
      </c>
      <c r="E85" s="14" t="s">
        <v>150</v>
      </c>
      <c r="F85" s="14" t="s">
        <v>150</v>
      </c>
      <c r="G85" s="21" t="s">
        <v>150</v>
      </c>
      <c r="H85" s="21" t="s">
        <v>150</v>
      </c>
      <c r="I85" s="14" t="s">
        <v>150</v>
      </c>
      <c r="J85" s="14" t="s">
        <v>150</v>
      </c>
      <c r="K85" s="14" t="s">
        <v>150</v>
      </c>
      <c r="L85" s="14" t="s">
        <v>150</v>
      </c>
      <c r="M85" s="14" t="s">
        <v>150</v>
      </c>
      <c r="N85" s="14" t="s">
        <v>150</v>
      </c>
      <c r="O85" s="8" t="s">
        <v>150</v>
      </c>
      <c r="P85" s="8" t="s">
        <v>150</v>
      </c>
      <c r="Q85" s="8" t="s">
        <v>150</v>
      </c>
      <c r="R85" s="8" t="s">
        <v>150</v>
      </c>
      <c r="S85" s="8" t="s">
        <v>150</v>
      </c>
      <c r="T85" s="8" t="s">
        <v>150</v>
      </c>
      <c r="U85" s="8" t="s">
        <v>150</v>
      </c>
      <c r="V85" s="8" t="s">
        <v>150</v>
      </c>
      <c r="W85" s="8" t="s">
        <v>150</v>
      </c>
      <c r="X85" s="43"/>
    </row>
    <row r="86" spans="1:38" s="42" customFormat="1" ht="21" customHeight="1">
      <c r="A86" s="53">
        <v>79</v>
      </c>
      <c r="B86" s="27" t="s">
        <v>130</v>
      </c>
      <c r="C86" s="26" t="s">
        <v>189</v>
      </c>
      <c r="D86" s="8" t="s">
        <v>173</v>
      </c>
      <c r="E86" s="14" t="s">
        <v>150</v>
      </c>
      <c r="F86" s="14" t="s">
        <v>150</v>
      </c>
      <c r="G86" s="21" t="s">
        <v>150</v>
      </c>
      <c r="H86" s="21" t="s">
        <v>150</v>
      </c>
      <c r="I86" s="14" t="s">
        <v>150</v>
      </c>
      <c r="J86" s="14" t="s">
        <v>150</v>
      </c>
      <c r="K86" s="14" t="s">
        <v>150</v>
      </c>
      <c r="L86" s="14" t="s">
        <v>150</v>
      </c>
      <c r="M86" s="14" t="s">
        <v>150</v>
      </c>
      <c r="N86" s="14" t="s">
        <v>150</v>
      </c>
      <c r="O86" s="8" t="s">
        <v>275</v>
      </c>
      <c r="P86" s="8" t="s">
        <v>275</v>
      </c>
      <c r="Q86" s="8" t="s">
        <v>275</v>
      </c>
      <c r="R86" s="8" t="s">
        <v>275</v>
      </c>
      <c r="S86" s="8" t="s">
        <v>150</v>
      </c>
      <c r="T86" s="8" t="s">
        <v>150</v>
      </c>
      <c r="U86" s="8" t="s">
        <v>150</v>
      </c>
      <c r="V86" s="8" t="s">
        <v>150</v>
      </c>
      <c r="W86" s="8" t="s">
        <v>150</v>
      </c>
      <c r="X86" s="43"/>
    </row>
    <row r="87" spans="1:38" s="42" customFormat="1" ht="21" customHeight="1">
      <c r="A87" s="53">
        <v>80</v>
      </c>
      <c r="B87" s="27" t="s">
        <v>131</v>
      </c>
      <c r="C87" s="26" t="s">
        <v>132</v>
      </c>
      <c r="D87" s="8" t="s">
        <v>173</v>
      </c>
      <c r="E87" s="14" t="s">
        <v>150</v>
      </c>
      <c r="F87" s="14" t="s">
        <v>150</v>
      </c>
      <c r="G87" s="21" t="s">
        <v>150</v>
      </c>
      <c r="H87" s="21" t="s">
        <v>150</v>
      </c>
      <c r="I87" s="14" t="s">
        <v>150</v>
      </c>
      <c r="J87" s="14" t="s">
        <v>150</v>
      </c>
      <c r="K87" s="14" t="s">
        <v>150</v>
      </c>
      <c r="L87" s="14" t="s">
        <v>150</v>
      </c>
      <c r="M87" s="14" t="s">
        <v>150</v>
      </c>
      <c r="N87" s="14" t="s">
        <v>150</v>
      </c>
      <c r="O87" s="8" t="s">
        <v>150</v>
      </c>
      <c r="P87" s="8" t="s">
        <v>150</v>
      </c>
      <c r="Q87" s="8" t="s">
        <v>150</v>
      </c>
      <c r="R87" s="8" t="s">
        <v>150</v>
      </c>
      <c r="S87" s="8" t="s">
        <v>150</v>
      </c>
      <c r="T87" s="8" t="s">
        <v>150</v>
      </c>
      <c r="U87" s="8" t="s">
        <v>150</v>
      </c>
      <c r="V87" s="8" t="s">
        <v>150</v>
      </c>
      <c r="W87" s="8" t="s">
        <v>150</v>
      </c>
      <c r="X87" s="43"/>
    </row>
    <row r="88" spans="1:38" s="42" customFormat="1" ht="21" customHeight="1">
      <c r="A88" s="53">
        <v>81</v>
      </c>
      <c r="B88" s="27" t="s">
        <v>133</v>
      </c>
      <c r="C88" s="26" t="s">
        <v>134</v>
      </c>
      <c r="D88" s="8" t="s">
        <v>173</v>
      </c>
      <c r="E88" s="14" t="s">
        <v>150</v>
      </c>
      <c r="F88" s="14" t="s">
        <v>150</v>
      </c>
      <c r="G88" s="21" t="s">
        <v>150</v>
      </c>
      <c r="H88" s="21" t="s">
        <v>150</v>
      </c>
      <c r="I88" s="14" t="s">
        <v>150</v>
      </c>
      <c r="J88" s="14" t="s">
        <v>150</v>
      </c>
      <c r="K88" s="14" t="s">
        <v>150</v>
      </c>
      <c r="L88" s="14" t="s">
        <v>150</v>
      </c>
      <c r="M88" s="14" t="s">
        <v>150</v>
      </c>
      <c r="N88" s="14" t="s">
        <v>150</v>
      </c>
      <c r="O88" s="8" t="s">
        <v>150</v>
      </c>
      <c r="P88" s="8" t="s">
        <v>150</v>
      </c>
      <c r="Q88" s="8" t="s">
        <v>150</v>
      </c>
      <c r="R88" s="8" t="s">
        <v>150</v>
      </c>
      <c r="S88" s="8" t="s">
        <v>150</v>
      </c>
      <c r="T88" s="8" t="s">
        <v>150</v>
      </c>
      <c r="U88" s="8" t="s">
        <v>150</v>
      </c>
      <c r="V88" s="8" t="s">
        <v>150</v>
      </c>
      <c r="W88" s="8" t="s">
        <v>150</v>
      </c>
      <c r="X88" s="43"/>
    </row>
    <row r="89" spans="1:38" s="42" customFormat="1" ht="21" customHeight="1">
      <c r="A89" s="53">
        <v>82</v>
      </c>
      <c r="B89" s="27" t="s">
        <v>135</v>
      </c>
      <c r="C89" s="26" t="s">
        <v>190</v>
      </c>
      <c r="D89" s="8" t="s">
        <v>173</v>
      </c>
      <c r="E89" s="14" t="s">
        <v>150</v>
      </c>
      <c r="F89" s="14" t="s">
        <v>150</v>
      </c>
      <c r="G89" s="21" t="s">
        <v>150</v>
      </c>
      <c r="H89" s="21" t="s">
        <v>150</v>
      </c>
      <c r="I89" s="14" t="s">
        <v>150</v>
      </c>
      <c r="J89" s="14" t="s">
        <v>150</v>
      </c>
      <c r="K89" s="14" t="s">
        <v>150</v>
      </c>
      <c r="L89" s="14" t="s">
        <v>150</v>
      </c>
      <c r="M89" s="14" t="s">
        <v>150</v>
      </c>
      <c r="N89" s="14" t="s">
        <v>150</v>
      </c>
      <c r="O89" s="8" t="s">
        <v>150</v>
      </c>
      <c r="P89" s="8" t="s">
        <v>150</v>
      </c>
      <c r="Q89" s="8" t="s">
        <v>150</v>
      </c>
      <c r="R89" s="8" t="s">
        <v>150</v>
      </c>
      <c r="S89" s="8" t="s">
        <v>150</v>
      </c>
      <c r="T89" s="8" t="s">
        <v>150</v>
      </c>
      <c r="U89" s="8" t="s">
        <v>150</v>
      </c>
      <c r="V89" s="8" t="s">
        <v>150</v>
      </c>
      <c r="W89" s="8" t="s">
        <v>150</v>
      </c>
      <c r="X89" s="43"/>
    </row>
    <row r="90" spans="1:38" s="42" customFormat="1" ht="21" customHeight="1">
      <c r="A90" s="53">
        <v>83</v>
      </c>
      <c r="B90" s="27" t="s">
        <v>191</v>
      </c>
      <c r="C90" s="26" t="s">
        <v>192</v>
      </c>
      <c r="D90" s="8" t="s">
        <v>173</v>
      </c>
      <c r="E90" s="14" t="s">
        <v>149</v>
      </c>
      <c r="F90" s="14" t="s">
        <v>150</v>
      </c>
      <c r="G90" s="14" t="s">
        <v>149</v>
      </c>
      <c r="H90" s="21" t="s">
        <v>150</v>
      </c>
      <c r="I90" s="14" t="s">
        <v>149</v>
      </c>
      <c r="J90" s="14" t="s">
        <v>149</v>
      </c>
      <c r="K90" s="14" t="s">
        <v>149</v>
      </c>
      <c r="L90" s="14" t="s">
        <v>149</v>
      </c>
      <c r="M90" s="14" t="s">
        <v>149</v>
      </c>
      <c r="N90" s="14" t="s">
        <v>149</v>
      </c>
      <c r="O90" s="8" t="s">
        <v>150</v>
      </c>
      <c r="P90" s="8" t="s">
        <v>150</v>
      </c>
      <c r="Q90" s="8" t="s">
        <v>150</v>
      </c>
      <c r="R90" s="8" t="s">
        <v>150</v>
      </c>
      <c r="S90" s="8" t="s">
        <v>150</v>
      </c>
      <c r="T90" s="8" t="s">
        <v>150</v>
      </c>
      <c r="U90" s="8" t="s">
        <v>145</v>
      </c>
      <c r="V90" s="8" t="s">
        <v>145</v>
      </c>
      <c r="W90" s="8" t="s">
        <v>145</v>
      </c>
      <c r="X90" s="43"/>
    </row>
    <row r="91" spans="1:38" s="42" customFormat="1" ht="21" customHeight="1">
      <c r="A91" s="53">
        <v>84</v>
      </c>
      <c r="B91" s="27" t="s">
        <v>193</v>
      </c>
      <c r="C91" s="26" t="s">
        <v>194</v>
      </c>
      <c r="D91" s="8" t="s">
        <v>173</v>
      </c>
      <c r="E91" s="14" t="s">
        <v>149</v>
      </c>
      <c r="F91" s="14" t="s">
        <v>150</v>
      </c>
      <c r="G91" s="14" t="s">
        <v>149</v>
      </c>
      <c r="H91" s="21" t="s">
        <v>150</v>
      </c>
      <c r="I91" s="14" t="s">
        <v>149</v>
      </c>
      <c r="J91" s="14" t="s">
        <v>149</v>
      </c>
      <c r="K91" s="14" t="s">
        <v>149</v>
      </c>
      <c r="L91" s="14" t="s">
        <v>149</v>
      </c>
      <c r="M91" s="14" t="s">
        <v>149</v>
      </c>
      <c r="N91" s="14" t="s">
        <v>149</v>
      </c>
      <c r="O91" s="8" t="s">
        <v>150</v>
      </c>
      <c r="P91" s="8" t="s">
        <v>150</v>
      </c>
      <c r="Q91" s="8" t="s">
        <v>150</v>
      </c>
      <c r="R91" s="8" t="s">
        <v>150</v>
      </c>
      <c r="S91" s="8" t="s">
        <v>150</v>
      </c>
      <c r="T91" s="8" t="s">
        <v>150</v>
      </c>
      <c r="U91" s="8" t="s">
        <v>145</v>
      </c>
      <c r="V91" s="8" t="s">
        <v>145</v>
      </c>
      <c r="W91" s="8" t="s">
        <v>145</v>
      </c>
      <c r="X91" s="43"/>
    </row>
    <row r="92" spans="1:38" s="42" customFormat="1" ht="35.25" customHeight="1">
      <c r="A92" s="53">
        <v>85</v>
      </c>
      <c r="B92" s="24" t="s">
        <v>136</v>
      </c>
      <c r="C92" s="78" t="s">
        <v>137</v>
      </c>
      <c r="D92" s="78"/>
      <c r="E92" s="17" t="s">
        <v>147</v>
      </c>
      <c r="F92" s="17" t="s">
        <v>147</v>
      </c>
      <c r="G92" s="17" t="s">
        <v>147</v>
      </c>
      <c r="H92" s="17" t="s">
        <v>147</v>
      </c>
      <c r="I92" s="17" t="s">
        <v>147</v>
      </c>
      <c r="J92" s="17" t="s">
        <v>147</v>
      </c>
      <c r="K92" s="17" t="s">
        <v>147</v>
      </c>
      <c r="L92" s="17" t="s">
        <v>147</v>
      </c>
      <c r="M92" s="17" t="s">
        <v>147</v>
      </c>
      <c r="N92" s="17" t="s">
        <v>147</v>
      </c>
      <c r="O92" s="75" t="s">
        <v>147</v>
      </c>
      <c r="P92" s="75" t="s">
        <v>147</v>
      </c>
      <c r="Q92" s="75" t="s">
        <v>147</v>
      </c>
      <c r="R92" s="75" t="s">
        <v>147</v>
      </c>
      <c r="S92" s="75" t="s">
        <v>147</v>
      </c>
      <c r="T92" s="75" t="s">
        <v>147</v>
      </c>
      <c r="U92" s="75" t="s">
        <v>147</v>
      </c>
      <c r="V92" s="75" t="s">
        <v>147</v>
      </c>
      <c r="W92" s="75" t="s">
        <v>147</v>
      </c>
      <c r="X92" s="43"/>
    </row>
    <row r="93" spans="1:38" s="42" customFormat="1" ht="40.5" customHeight="1">
      <c r="A93" s="53">
        <v>86</v>
      </c>
      <c r="B93" s="24" t="s">
        <v>138</v>
      </c>
      <c r="C93" s="78" t="s">
        <v>139</v>
      </c>
      <c r="D93" s="78"/>
      <c r="E93" s="17" t="s">
        <v>147</v>
      </c>
      <c r="F93" s="17" t="s">
        <v>147</v>
      </c>
      <c r="G93" s="17" t="s">
        <v>147</v>
      </c>
      <c r="H93" s="17" t="s">
        <v>147</v>
      </c>
      <c r="I93" s="17" t="s">
        <v>147</v>
      </c>
      <c r="J93" s="17" t="s">
        <v>147</v>
      </c>
      <c r="K93" s="17" t="s">
        <v>147</v>
      </c>
      <c r="L93" s="17" t="s">
        <v>147</v>
      </c>
      <c r="M93" s="17" t="s">
        <v>147</v>
      </c>
      <c r="N93" s="17" t="s">
        <v>147</v>
      </c>
      <c r="O93" s="75" t="s">
        <v>147</v>
      </c>
      <c r="P93" s="75" t="s">
        <v>147</v>
      </c>
      <c r="Q93" s="75" t="s">
        <v>147</v>
      </c>
      <c r="R93" s="75" t="s">
        <v>147</v>
      </c>
      <c r="S93" s="75" t="s">
        <v>147</v>
      </c>
      <c r="T93" s="75" t="s">
        <v>147</v>
      </c>
      <c r="U93" s="75" t="s">
        <v>147</v>
      </c>
      <c r="V93" s="75" t="s">
        <v>147</v>
      </c>
      <c r="W93" s="75" t="s">
        <v>147</v>
      </c>
      <c r="X93" s="43"/>
    </row>
    <row r="94" spans="1:38" s="42" customFormat="1" ht="25.5">
      <c r="A94" s="53">
        <v>87</v>
      </c>
      <c r="B94" s="24" t="s">
        <v>140</v>
      </c>
      <c r="C94" s="78" t="s">
        <v>141</v>
      </c>
      <c r="D94" s="78"/>
      <c r="E94" s="17" t="s">
        <v>147</v>
      </c>
      <c r="F94" s="17" t="s">
        <v>147</v>
      </c>
      <c r="G94" s="17" t="s">
        <v>147</v>
      </c>
      <c r="H94" s="17" t="s">
        <v>147</v>
      </c>
      <c r="I94" s="17" t="s">
        <v>147</v>
      </c>
      <c r="J94" s="17" t="s">
        <v>147</v>
      </c>
      <c r="K94" s="17" t="s">
        <v>147</v>
      </c>
      <c r="L94" s="17" t="s">
        <v>147</v>
      </c>
      <c r="M94" s="17" t="s">
        <v>147</v>
      </c>
      <c r="N94" s="17" t="s">
        <v>147</v>
      </c>
      <c r="O94" s="75" t="s">
        <v>147</v>
      </c>
      <c r="P94" s="75"/>
      <c r="Q94" s="75"/>
      <c r="R94" s="75"/>
      <c r="S94" s="75"/>
      <c r="T94" s="75"/>
      <c r="U94" s="75"/>
      <c r="V94" s="75"/>
      <c r="W94" s="75"/>
      <c r="X94" s="43"/>
    </row>
    <row r="95" spans="1:38" s="42" customFormat="1" ht="39" customHeight="1">
      <c r="A95" s="53">
        <v>88</v>
      </c>
      <c r="B95" s="24" t="s">
        <v>281</v>
      </c>
      <c r="C95" s="78" t="s">
        <v>282</v>
      </c>
      <c r="D95" s="74"/>
      <c r="E95" s="74" t="s">
        <v>149</v>
      </c>
      <c r="F95" s="74" t="s">
        <v>149</v>
      </c>
      <c r="G95" s="74" t="s">
        <v>150</v>
      </c>
      <c r="H95" s="74" t="s">
        <v>150</v>
      </c>
      <c r="I95" s="74" t="s">
        <v>149</v>
      </c>
      <c r="J95" s="74" t="s">
        <v>149</v>
      </c>
      <c r="K95" s="74" t="s">
        <v>149</v>
      </c>
      <c r="L95" s="74" t="s">
        <v>149</v>
      </c>
      <c r="M95" s="74" t="s">
        <v>149</v>
      </c>
      <c r="N95" s="74" t="s">
        <v>149</v>
      </c>
      <c r="O95" s="75"/>
      <c r="P95" s="75" t="s">
        <v>147</v>
      </c>
      <c r="Q95" s="75" t="s">
        <v>147</v>
      </c>
      <c r="R95" s="75" t="s">
        <v>147</v>
      </c>
      <c r="S95" s="75" t="s">
        <v>147</v>
      </c>
      <c r="T95" s="75" t="s">
        <v>147</v>
      </c>
      <c r="U95" s="75" t="s">
        <v>147</v>
      </c>
      <c r="V95" s="75" t="s">
        <v>147</v>
      </c>
      <c r="W95" s="75" t="s">
        <v>147</v>
      </c>
      <c r="X95" s="43"/>
    </row>
    <row r="96" spans="1:38"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</row>
    <row r="97" spans="21:38"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</row>
    <row r="98" spans="21:38"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</row>
  </sheetData>
  <phoneticPr fontId="21" type="noConversion"/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8">
    <pageSetUpPr fitToPage="1"/>
  </sheetPr>
  <dimension ref="A1:L110"/>
  <sheetViews>
    <sheetView tabSelected="1" zoomScaleSheetLayoutView="100" workbookViewId="0">
      <selection activeCell="O17" sqref="O17"/>
    </sheetView>
  </sheetViews>
  <sheetFormatPr defaultColWidth="9.140625" defaultRowHeight="12.75" zeroHeight="1"/>
  <cols>
    <col min="1" max="1" width="7.28515625" style="52" customWidth="1"/>
    <col min="2" max="2" width="52.85546875" style="52" customWidth="1"/>
    <col min="3" max="3" width="18.85546875" style="52" bestFit="1" customWidth="1"/>
    <col min="4" max="4" width="21" style="53" bestFit="1" customWidth="1"/>
    <col min="5" max="5" width="16.140625" style="52" customWidth="1"/>
    <col min="6" max="6" width="11" style="52" hidden="1" customWidth="1"/>
    <col min="7" max="7" width="25.85546875" style="52" hidden="1" customWidth="1"/>
    <col min="8" max="8" width="15.42578125" style="52" hidden="1" customWidth="1"/>
    <col min="9" max="11" width="9.140625" style="52" hidden="1" customWidth="1"/>
    <col min="12" max="12" width="24.28515625" style="52" hidden="1" customWidth="1"/>
    <col min="13" max="13" width="0" style="52" hidden="1" customWidth="1"/>
    <col min="14" max="16384" width="9.140625" style="52"/>
  </cols>
  <sheetData>
    <row r="1" spans="1:12">
      <c r="A1" s="89"/>
      <c r="B1" s="89"/>
      <c r="C1" s="89"/>
      <c r="D1" s="89"/>
      <c r="E1" s="89"/>
      <c r="F1" s="89"/>
    </row>
    <row r="2" spans="1:12">
      <c r="A2" s="89"/>
      <c r="B2" s="89"/>
      <c r="C2" s="89"/>
      <c r="D2" s="89"/>
      <c r="E2" s="89" t="s">
        <v>316</v>
      </c>
      <c r="F2" s="89"/>
    </row>
    <row r="3" spans="1:12">
      <c r="A3" s="89"/>
      <c r="B3" s="89"/>
      <c r="C3" s="89"/>
      <c r="D3" s="89"/>
      <c r="E3" s="90">
        <v>42370</v>
      </c>
      <c r="F3" s="89"/>
    </row>
    <row r="4" spans="1:12">
      <c r="A4" s="89"/>
      <c r="B4" s="89"/>
      <c r="C4" s="89"/>
      <c r="D4" s="89"/>
      <c r="E4" s="89"/>
      <c r="F4" s="89"/>
    </row>
    <row r="5" spans="1:12">
      <c r="A5" s="89"/>
      <c r="B5" s="89"/>
      <c r="C5" s="89"/>
      <c r="D5" s="89"/>
      <c r="E5" s="89"/>
      <c r="F5" s="89"/>
    </row>
    <row r="6" spans="1:12">
      <c r="A6" s="89"/>
      <c r="B6" s="89"/>
      <c r="C6" s="89"/>
      <c r="D6" s="89"/>
      <c r="E6" s="89"/>
      <c r="F6" s="89"/>
    </row>
    <row r="7" spans="1:12" ht="16.5" customHeight="1">
      <c r="A7" s="89"/>
      <c r="B7" s="89"/>
      <c r="C7" s="89"/>
      <c r="D7" s="89"/>
      <c r="E7" s="89"/>
      <c r="F7" s="89"/>
    </row>
    <row r="8" spans="1:12" ht="24" customHeight="1">
      <c r="B8" s="93" t="s">
        <v>267</v>
      </c>
      <c r="C8" s="93"/>
      <c r="D8" s="93"/>
      <c r="E8" s="93"/>
    </row>
    <row r="9" spans="1:12">
      <c r="B9" s="96" t="s">
        <v>247</v>
      </c>
      <c r="C9" s="96"/>
    </row>
    <row r="10" spans="1:12"/>
    <row r="11" spans="1:12">
      <c r="A11" s="66" t="s">
        <v>274</v>
      </c>
      <c r="B11" s="71"/>
      <c r="C11" s="56"/>
      <c r="D11" s="94" t="str">
        <f>INDEX(G16:G37,G15)</f>
        <v>Ampla - 17,5 - 25 - 800</v>
      </c>
      <c r="E11" s="95"/>
    </row>
    <row r="12" spans="1:12">
      <c r="A12" s="72" t="s">
        <v>0</v>
      </c>
      <c r="B12" s="72" t="s">
        <v>1</v>
      </c>
      <c r="C12" s="72" t="s">
        <v>2</v>
      </c>
      <c r="D12" s="97">
        <f>IF(IFERROR(INDEX(L16:L37,G15),"")=0,"",IFERROR(INDEX(L16:L37,G15),""))</f>
        <v>6812680</v>
      </c>
      <c r="E12" s="98"/>
    </row>
    <row r="13" spans="1:12">
      <c r="A13" s="54"/>
      <c r="B13" s="68"/>
      <c r="C13" s="69"/>
      <c r="D13" s="62" t="s">
        <v>239</v>
      </c>
      <c r="E13" s="67" t="s">
        <v>240</v>
      </c>
    </row>
    <row r="14" spans="1:12">
      <c r="A14" s="92"/>
      <c r="B14" s="92"/>
      <c r="C14" s="61"/>
      <c r="D14" s="57"/>
      <c r="E14" s="58"/>
    </row>
    <row r="15" spans="1:12">
      <c r="A15" s="60" t="s">
        <v>3</v>
      </c>
      <c r="B15" s="60" t="s">
        <v>4</v>
      </c>
      <c r="C15" s="60"/>
      <c r="D15" s="57"/>
      <c r="E15" s="57"/>
      <c r="G15" s="52">
        <v>1</v>
      </c>
      <c r="L15" s="52" t="s">
        <v>288</v>
      </c>
    </row>
    <row r="16" spans="1:12">
      <c r="A16" s="65" t="s">
        <v>5</v>
      </c>
      <c r="B16" s="63" t="s">
        <v>6</v>
      </c>
      <c r="C16" s="54" t="s">
        <v>7</v>
      </c>
      <c r="D16" s="57">
        <f>IFERROR(IF(VLOOKUP(H16,Resumen_17.5kV!$A$8:$AS$95,$G$15+4)="","",VLOOKUP(H16,Resumen_17.5kV!$A$8:$AS$95,$G$15+4)),"")</f>
        <v>17.5</v>
      </c>
      <c r="E16" s="58"/>
      <c r="G16" s="76" t="s">
        <v>253</v>
      </c>
      <c r="H16" s="53">
        <v>1</v>
      </c>
      <c r="L16" s="52">
        <v>6812680</v>
      </c>
    </row>
    <row r="17" spans="1:12">
      <c r="A17" s="65" t="s">
        <v>8</v>
      </c>
      <c r="B17" s="63" t="s">
        <v>9</v>
      </c>
      <c r="C17" s="54" t="s">
        <v>164</v>
      </c>
      <c r="D17" s="57">
        <f>IFERROR(IF(VLOOKUP(H17,Resumen_17.5kV!$A$8:$AS$95,$G$15+4)="","",VLOOKUP(H17,Resumen_17.5kV!$A$8:$AS$95,$G$15+4)),"")</f>
        <v>25</v>
      </c>
      <c r="E17" s="58"/>
      <c r="G17" s="76" t="s">
        <v>273</v>
      </c>
      <c r="H17" s="53">
        <v>2</v>
      </c>
      <c r="L17" s="52">
        <v>4544533</v>
      </c>
    </row>
    <row r="18" spans="1:12">
      <c r="A18" s="65" t="s">
        <v>10</v>
      </c>
      <c r="B18" s="63" t="s">
        <v>11</v>
      </c>
      <c r="C18" s="54" t="s">
        <v>165</v>
      </c>
      <c r="D18" s="57">
        <f>IFERROR(IF(VLOOKUP(H18,Resumen_17.5kV!$A$8:$AS$95,$G$15+4)="","",VLOOKUP(H18,Resumen_17.5kV!$A$8:$AS$95,$G$15+4)),"")</f>
        <v>800</v>
      </c>
      <c r="E18" s="58"/>
      <c r="G18" s="76" t="s">
        <v>287</v>
      </c>
      <c r="H18" s="53">
        <v>3</v>
      </c>
      <c r="L18" s="88">
        <v>6810011</v>
      </c>
    </row>
    <row r="19" spans="1:12">
      <c r="A19" s="65" t="s">
        <v>12</v>
      </c>
      <c r="B19" s="63" t="s">
        <v>13</v>
      </c>
      <c r="C19" s="54" t="s">
        <v>166</v>
      </c>
      <c r="D19" s="57">
        <f>IFERROR(IF(VLOOKUP(H19,Resumen_17.5kV!$A$8:$AS$95,$G$15+4)="","",VLOOKUP(H19,Resumen_17.5kV!$A$8:$AS$95,$G$15+4)),"")</f>
        <v>95</v>
      </c>
      <c r="E19" s="58"/>
      <c r="G19" s="76" t="s">
        <v>314</v>
      </c>
      <c r="H19" s="53">
        <v>4</v>
      </c>
      <c r="L19" s="52">
        <v>6812619</v>
      </c>
    </row>
    <row r="20" spans="1:12">
      <c r="A20" s="65" t="s">
        <v>14</v>
      </c>
      <c r="B20" s="63" t="s">
        <v>15</v>
      </c>
      <c r="C20" s="54" t="s">
        <v>7</v>
      </c>
      <c r="D20" s="57">
        <f>IFERROR(IF(VLOOKUP(H20,Resumen_17.5kV!$A$8:$AS$95,$G$15+4)="","",VLOOKUP(H20,Resumen_17.5kV!$A$8:$AS$95,$G$15+4)),"")</f>
        <v>38</v>
      </c>
      <c r="E20" s="58"/>
      <c r="G20" s="76" t="s">
        <v>254</v>
      </c>
      <c r="H20" s="53">
        <v>5</v>
      </c>
      <c r="L20" s="52">
        <v>4544527</v>
      </c>
    </row>
    <row r="21" spans="1:12">
      <c r="A21" s="65" t="s">
        <v>16</v>
      </c>
      <c r="B21" s="63" t="s">
        <v>17</v>
      </c>
      <c r="C21" s="54" t="s">
        <v>167</v>
      </c>
      <c r="D21" s="57">
        <f>IFERROR(IF(VLOOKUP(H21,Resumen_17.5kV!$A$8:$AS$95,$G$15+4)="","",VLOOKUP(H21,Resumen_17.5kV!$A$8:$AS$95,$G$15+4)),"")</f>
        <v>60</v>
      </c>
      <c r="E21" s="58"/>
      <c r="G21" s="76" t="s">
        <v>255</v>
      </c>
      <c r="H21" s="53">
        <v>6</v>
      </c>
      <c r="L21" s="52">
        <v>4544530</v>
      </c>
    </row>
    <row r="22" spans="1:12">
      <c r="A22" s="65" t="s">
        <v>18</v>
      </c>
      <c r="B22" s="63" t="s">
        <v>19</v>
      </c>
      <c r="C22" s="63"/>
      <c r="D22" s="57">
        <f>IFERROR(IF(VLOOKUP(H22,Resumen_17.5kV!$A$8:$AS$95,$G$15+4)="","",VLOOKUP(H22,Resumen_17.5kV!$A$8:$AS$95,$G$15+4)),"")</f>
        <v>3</v>
      </c>
      <c r="E22" s="58"/>
      <c r="G22" s="76" t="s">
        <v>256</v>
      </c>
      <c r="H22" s="53">
        <v>7</v>
      </c>
      <c r="L22" s="52">
        <v>4544532</v>
      </c>
    </row>
    <row r="23" spans="1:12">
      <c r="A23" s="65" t="s">
        <v>20</v>
      </c>
      <c r="B23" s="63" t="s">
        <v>168</v>
      </c>
      <c r="C23" s="63"/>
      <c r="D23" s="57" t="str">
        <f>IFERROR(IF(VLOOKUP(H23,Resumen_17.5kV!$A$8:$AS$95,$G$15+4)="","",VLOOKUP(H23,Resumen_17.5kV!$A$8:$AS$95,$G$15+4)),"")</f>
        <v>O-0,3s-CO-15s-CO</v>
      </c>
      <c r="E23" s="58"/>
      <c r="G23" s="76" t="s">
        <v>257</v>
      </c>
      <c r="H23" s="53">
        <v>8</v>
      </c>
      <c r="L23" s="52">
        <v>4544531</v>
      </c>
    </row>
    <row r="24" spans="1:12">
      <c r="A24" s="65" t="s">
        <v>21</v>
      </c>
      <c r="B24" s="63" t="s">
        <v>23</v>
      </c>
      <c r="C24" s="54" t="s">
        <v>24</v>
      </c>
      <c r="D24" s="57">
        <f>IFERROR(IF(VLOOKUP(H24,Resumen_17.5kV!$A$8:$AS$95,$G$15+4)="","",VLOOKUP(H24,Resumen_17.5kV!$A$8:$AS$95,$G$15+4)),"")</f>
        <v>65</v>
      </c>
      <c r="E24" s="58"/>
      <c r="G24" s="76" t="s">
        <v>308</v>
      </c>
      <c r="H24" s="53">
        <v>9</v>
      </c>
      <c r="L24" s="52">
        <v>4682327</v>
      </c>
    </row>
    <row r="25" spans="1:12">
      <c r="A25" s="65" t="s">
        <v>22</v>
      </c>
      <c r="B25" s="63" t="s">
        <v>169</v>
      </c>
      <c r="C25" s="54" t="s">
        <v>170</v>
      </c>
      <c r="D25" s="57" t="str">
        <f>IFERROR(IF(VLOOKUP(H25,Resumen_17.5kV!$A$8:$AS$95,$G$15+4)="","",VLOOKUP(H25,Resumen_17.5kV!$A$8:$AS$95,$G$15+4)),"")</f>
        <v>Vacío o SF6</v>
      </c>
      <c r="E25" s="58"/>
      <c r="G25" s="76" t="s">
        <v>313</v>
      </c>
      <c r="H25" s="53">
        <v>10</v>
      </c>
      <c r="L25" s="52">
        <v>4682329</v>
      </c>
    </row>
    <row r="26" spans="1:12" ht="25.5">
      <c r="A26" s="65" t="s">
        <v>283</v>
      </c>
      <c r="B26" s="63" t="s">
        <v>285</v>
      </c>
      <c r="C26" s="54" t="s">
        <v>165</v>
      </c>
      <c r="D26" s="57" t="str">
        <f>IFERROR(IF(VLOOKUP(H26,Resumen_17.5kV!$A$8:$AS$95,$G$15+4)="","",VLOOKUP(H26,Resumen_17.5kV!$A$8:$AS$95,$G$15+4)),"")</f>
        <v>No</v>
      </c>
      <c r="E26" s="58"/>
      <c r="G26" s="76"/>
      <c r="H26" s="53">
        <v>11</v>
      </c>
    </row>
    <row r="27" spans="1:12">
      <c r="A27" s="60" t="s">
        <v>25</v>
      </c>
      <c r="B27" s="60" t="s">
        <v>26</v>
      </c>
      <c r="C27" s="60"/>
      <c r="D27" s="57" t="str">
        <f>IFERROR(IF(VLOOKUP(H27,Resumen_17.5kV!$A$8:$AS$95,$G$15+4)="","",VLOOKUP(H27,Resumen_17.5kV!$A$8:$AS$95,$G$15+4)),"")</f>
        <v/>
      </c>
      <c r="E27" s="58"/>
      <c r="G27" s="58" t="s">
        <v>258</v>
      </c>
      <c r="H27" s="53">
        <v>12</v>
      </c>
    </row>
    <row r="28" spans="1:12">
      <c r="A28" s="65" t="s">
        <v>27</v>
      </c>
      <c r="B28" s="63" t="s">
        <v>28</v>
      </c>
      <c r="C28" s="63"/>
      <c r="D28" s="57" t="str">
        <f>IFERROR(IF(VLOOKUP(H28,Resumen_17.5kV!$A$8:$AS$95,$G$15+4)="","",VLOOKUP(H28,Resumen_17.5kV!$A$8:$AS$95,$G$15+4)),"")</f>
        <v>IEC-62271-100</v>
      </c>
      <c r="E28" s="58"/>
      <c r="G28" s="58" t="s">
        <v>259</v>
      </c>
      <c r="H28" s="53">
        <v>13</v>
      </c>
    </row>
    <row r="29" spans="1:12">
      <c r="A29" s="65" t="s">
        <v>29</v>
      </c>
      <c r="B29" s="63" t="s">
        <v>30</v>
      </c>
      <c r="C29" s="63"/>
      <c r="D29" s="57" t="str">
        <f>IFERROR(IF(VLOOKUP(H29,Resumen_17.5kV!$A$8:$AS$95,$G$15+4)="","",VLOOKUP(H29,Resumen_17.5kV!$A$8:$AS$95,$G$15+4)),"")</f>
        <v>Inf. Fabricante</v>
      </c>
      <c r="E29" s="58"/>
      <c r="G29" s="58" t="s">
        <v>260</v>
      </c>
      <c r="H29" s="53">
        <v>14</v>
      </c>
    </row>
    <row r="30" spans="1:12">
      <c r="A30" s="65" t="s">
        <v>31</v>
      </c>
      <c r="B30" s="63" t="s">
        <v>32</v>
      </c>
      <c r="C30" s="63"/>
      <c r="D30" s="57" t="str">
        <f>IFERROR(IF(VLOOKUP(H30,Resumen_17.5kV!$A$8:$AS$95,$G$15+4)="","",VLOOKUP(H30,Resumen_17.5kV!$A$8:$AS$95,$G$15+4)),"")</f>
        <v>Inf. Fabricante</v>
      </c>
      <c r="E30" s="58"/>
      <c r="G30" s="58" t="s">
        <v>261</v>
      </c>
      <c r="H30" s="53">
        <v>15</v>
      </c>
    </row>
    <row r="31" spans="1:12">
      <c r="A31" s="65" t="s">
        <v>33</v>
      </c>
      <c r="B31" s="63" t="s">
        <v>34</v>
      </c>
      <c r="C31" s="54" t="s">
        <v>171</v>
      </c>
      <c r="D31" s="57" t="str">
        <f>IFERROR(IF(VLOOKUP(H31,Resumen_17.5kV!$A$8:$AS$95,$G$15+4)="","",VLOOKUP(H31,Resumen_17.5kV!$A$8:$AS$95,$G$15+4)),"")</f>
        <v>Exterior</v>
      </c>
      <c r="E31" s="58"/>
      <c r="G31" s="58"/>
      <c r="H31" s="53">
        <v>16</v>
      </c>
    </row>
    <row r="32" spans="1:12">
      <c r="A32" s="65" t="s">
        <v>35</v>
      </c>
      <c r="B32" s="63" t="s">
        <v>315</v>
      </c>
      <c r="C32" s="54" t="s">
        <v>173</v>
      </c>
      <c r="D32" s="57" t="str">
        <f>IFERROR(IF(VLOOKUP(H32,Resumen_17.5kV!$A$8:$AS$95,$G$15+4)="","",VLOOKUP(H32,Resumen_17.5kV!$A$8:$AS$95,$G$15+4)),"")</f>
        <v>No</v>
      </c>
      <c r="E32" s="58"/>
      <c r="G32" s="58" t="s">
        <v>262</v>
      </c>
      <c r="H32" s="53">
        <v>17</v>
      </c>
    </row>
    <row r="33" spans="1:8">
      <c r="A33" s="65" t="s">
        <v>37</v>
      </c>
      <c r="B33" s="63" t="s">
        <v>174</v>
      </c>
      <c r="C33" s="54" t="s">
        <v>173</v>
      </c>
      <c r="D33" s="57" t="str">
        <f>IFERROR(IF(VLOOKUP(H33,Resumen_17.5kV!$A$8:$AS$95,$G$15+4)="","",VLOOKUP(H33,Resumen_17.5kV!$A$8:$AS$95,$G$15+4)),"")</f>
        <v>No</v>
      </c>
      <c r="E33" s="58"/>
      <c r="G33" s="58" t="s">
        <v>263</v>
      </c>
      <c r="H33" s="53">
        <v>18</v>
      </c>
    </row>
    <row r="34" spans="1:8">
      <c r="A34" s="65" t="s">
        <v>289</v>
      </c>
      <c r="B34" s="63" t="s">
        <v>302</v>
      </c>
      <c r="C34" s="54"/>
      <c r="D34" s="57" t="str">
        <f>IFERROR(IF(VLOOKUP(H34,Resumen_17.5kV!$A$8:$AS$95,$G$15+4)="","",VLOOKUP(H34,Resumen_17.5kV!$A$8:$AS$95,$G$15+4)),"")</f>
        <v/>
      </c>
      <c r="E34" s="58"/>
      <c r="G34" s="58"/>
      <c r="H34" s="53">
        <v>19</v>
      </c>
    </row>
    <row r="35" spans="1:8">
      <c r="A35" s="65" t="s">
        <v>303</v>
      </c>
      <c r="B35" s="77" t="s">
        <v>290</v>
      </c>
      <c r="C35" s="54"/>
      <c r="D35" s="57" t="str">
        <f>IFERROR(IF(VLOOKUP(H35,Resumen_17.5kV!$A$8:$AS$95,$G$15+4)="","",VLOOKUP(H35,Resumen_17.5kV!$A$8:$AS$95,$G$15+4)),"")</f>
        <v/>
      </c>
      <c r="E35" s="58"/>
      <c r="G35" s="58" t="s">
        <v>264</v>
      </c>
      <c r="H35" s="53">
        <v>20</v>
      </c>
    </row>
    <row r="36" spans="1:8">
      <c r="A36" s="65" t="s">
        <v>304</v>
      </c>
      <c r="B36" s="77" t="s">
        <v>291</v>
      </c>
      <c r="C36" s="54"/>
      <c r="D36" s="57" t="str">
        <f>IFERROR(IF(VLOOKUP(H36,Resumen_17.5kV!$A$8:$AS$95,$G$15+4)="","",VLOOKUP(H36,Resumen_17.5kV!$A$8:$AS$95,$G$15+4)),"")</f>
        <v/>
      </c>
      <c r="E36" s="58"/>
      <c r="G36" s="58" t="s">
        <v>265</v>
      </c>
      <c r="H36" s="53">
        <v>21</v>
      </c>
    </row>
    <row r="37" spans="1:8">
      <c r="A37" s="65" t="s">
        <v>305</v>
      </c>
      <c r="B37" s="77" t="s">
        <v>292</v>
      </c>
      <c r="C37" s="54"/>
      <c r="D37" s="57" t="str">
        <f>IFERROR(IF(VLOOKUP(H37,Resumen_17.5kV!$A$8:$AS$95,$G$15+4)="","",VLOOKUP(H37,Resumen_17.5kV!$A$8:$AS$95,$G$15+4)),"")</f>
        <v/>
      </c>
      <c r="E37" s="58"/>
      <c r="G37" s="58" t="s">
        <v>266</v>
      </c>
      <c r="H37" s="53">
        <v>22</v>
      </c>
    </row>
    <row r="38" spans="1:8">
      <c r="A38" s="65" t="s">
        <v>306</v>
      </c>
      <c r="B38" s="77" t="s">
        <v>301</v>
      </c>
      <c r="C38" s="54"/>
      <c r="D38" s="57" t="str">
        <f>IFERROR(IF(VLOOKUP(H38,Resumen_17.5kV!$A$8:$AS$95,$G$15+4)="","",VLOOKUP(H38,Resumen_17.5kV!$A$8:$AS$95,$G$15+4)),"")</f>
        <v/>
      </c>
      <c r="E38" s="58"/>
      <c r="H38" s="53">
        <v>23</v>
      </c>
    </row>
    <row r="39" spans="1:8">
      <c r="A39" s="65" t="s">
        <v>307</v>
      </c>
      <c r="B39" s="77" t="s">
        <v>293</v>
      </c>
      <c r="C39" s="54"/>
      <c r="D39" s="57" t="str">
        <f>IFERROR(IF(VLOOKUP(H39,Resumen_17.5kV!$A$8:$AS$95,$G$15+4)="","",VLOOKUP(H39,Resumen_17.5kV!$A$8:$AS$95,$G$15+4)),"")</f>
        <v/>
      </c>
      <c r="E39" s="58"/>
      <c r="H39" s="53">
        <v>24</v>
      </c>
    </row>
    <row r="40" spans="1:8">
      <c r="A40" s="65" t="s">
        <v>309</v>
      </c>
      <c r="B40" s="77" t="s">
        <v>294</v>
      </c>
      <c r="C40" s="54"/>
      <c r="D40" s="57" t="str">
        <f>IFERROR(IF(VLOOKUP(H40,Resumen_17.5kV!$A$8:$AS$95,$G$15+4)="","",VLOOKUP(H40,Resumen_17.5kV!$A$8:$AS$95,$G$15+4)),"")</f>
        <v/>
      </c>
      <c r="E40" s="58"/>
      <c r="H40" s="53">
        <v>25</v>
      </c>
    </row>
    <row r="41" spans="1:8">
      <c r="A41" s="65" t="s">
        <v>310</v>
      </c>
      <c r="B41" s="77" t="s">
        <v>300</v>
      </c>
      <c r="C41" s="54"/>
      <c r="D41" s="57" t="str">
        <f>IFERROR(IF(VLOOKUP(H41,Resumen_17.5kV!$A$8:$AS$95,$G$15+4)="","",VLOOKUP(H41,Resumen_17.5kV!$A$8:$AS$95,$G$15+4)),"")</f>
        <v/>
      </c>
      <c r="E41" s="58"/>
      <c r="H41" s="53">
        <v>26</v>
      </c>
    </row>
    <row r="42" spans="1:8">
      <c r="A42" s="65" t="s">
        <v>311</v>
      </c>
      <c r="B42" s="77" t="s">
        <v>295</v>
      </c>
      <c r="C42" s="75"/>
      <c r="D42" s="57" t="str">
        <f>IFERROR(IF(VLOOKUP(H42,Resumen_17.5kV!$A$8:$AS$95,$G$15+4)="","",VLOOKUP(H42,Resumen_17.5kV!$A$8:$AS$95,$G$15+4)),"")</f>
        <v/>
      </c>
      <c r="E42" s="58"/>
      <c r="H42" s="53">
        <v>27</v>
      </c>
    </row>
    <row r="43" spans="1:8">
      <c r="A43" s="65" t="s">
        <v>312</v>
      </c>
      <c r="B43" s="77" t="s">
        <v>297</v>
      </c>
      <c r="C43" s="75"/>
      <c r="D43" s="57" t="str">
        <f>IFERROR(IF(VLOOKUP(H43,Resumen_17.5kV!$A$8:$AS$95,$G$15+4)="","",VLOOKUP(H43,Resumen_17.5kV!$A$8:$AS$95,$G$15+4)),"")</f>
        <v/>
      </c>
      <c r="E43" s="58"/>
      <c r="H43" s="53">
        <v>28</v>
      </c>
    </row>
    <row r="44" spans="1:8" ht="25.5">
      <c r="A44" s="65" t="s">
        <v>39</v>
      </c>
      <c r="B44" s="63" t="s">
        <v>175</v>
      </c>
      <c r="C44" s="54" t="s">
        <v>173</v>
      </c>
      <c r="D44" s="57" t="str">
        <f>IFERROR(IF(VLOOKUP(H44,Resumen_17.5kV!$A$8:$AS$95,$G$15+4)="","",VLOOKUP(H44,Resumen_17.5kV!$A$8:$AS$95,$G$15+4)),"")</f>
        <v>No</v>
      </c>
      <c r="E44" s="58"/>
      <c r="H44" s="53">
        <v>29</v>
      </c>
    </row>
    <row r="45" spans="1:8">
      <c r="A45" s="65" t="s">
        <v>176</v>
      </c>
      <c r="B45" s="63" t="s">
        <v>36</v>
      </c>
      <c r="C45" s="54" t="s">
        <v>173</v>
      </c>
      <c r="D45" s="57" t="str">
        <f>IFERROR(IF(VLOOKUP(H45,Resumen_17.5kV!$A$8:$AS$95,$G$15+4)="","",VLOOKUP(H45,Resumen_17.5kV!$A$8:$AS$95,$G$15+4)),"")</f>
        <v>No</v>
      </c>
      <c r="E45" s="58"/>
      <c r="H45" s="53">
        <v>30</v>
      </c>
    </row>
    <row r="46" spans="1:8">
      <c r="A46" s="65" t="s">
        <v>177</v>
      </c>
      <c r="B46" s="63" t="s">
        <v>38</v>
      </c>
      <c r="C46" s="63" t="s">
        <v>178</v>
      </c>
      <c r="D46" s="57" t="str">
        <f>IFERROR(IF(VLOOKUP(H46,Resumen_17.5kV!$A$8:$AS$95,$G$15+4)="","",VLOOKUP(H46,Resumen_17.5kV!$A$8:$AS$95,$G$15+4)),"")</f>
        <v>Inf. Fabricante</v>
      </c>
      <c r="E46" s="58"/>
      <c r="H46" s="53">
        <v>31</v>
      </c>
    </row>
    <row r="47" spans="1:8">
      <c r="A47" s="65" t="s">
        <v>179</v>
      </c>
      <c r="B47" s="63" t="s">
        <v>180</v>
      </c>
      <c r="C47" s="63" t="s">
        <v>181</v>
      </c>
      <c r="D47" s="57" t="str">
        <f>IFERROR(IF(VLOOKUP(H47,Resumen_17.5kV!$A$8:$AS$95,$G$15+4)="","",VLOOKUP(H47,Resumen_17.5kV!$A$8:$AS$95,$G$15+4)),"")</f>
        <v>Inf. Fabricante</v>
      </c>
      <c r="E47" s="58"/>
      <c r="H47" s="53">
        <v>32</v>
      </c>
    </row>
    <row r="48" spans="1:8">
      <c r="A48" s="60" t="s">
        <v>40</v>
      </c>
      <c r="B48" s="60" t="s">
        <v>41</v>
      </c>
      <c r="C48" s="60"/>
      <c r="D48" s="57" t="str">
        <f>IFERROR(IF(VLOOKUP(H48,Resumen_17.5kV!$A$8:$AS$95,$G$15+4)="","",VLOOKUP(H48,Resumen_17.5kV!$A$8:$AS$95,$G$15+4)),"")</f>
        <v/>
      </c>
      <c r="E48" s="58"/>
      <c r="H48" s="53">
        <v>33</v>
      </c>
    </row>
    <row r="49" spans="1:8">
      <c r="A49" s="65" t="s">
        <v>42</v>
      </c>
      <c r="B49" s="63" t="s">
        <v>43</v>
      </c>
      <c r="C49" s="54" t="s">
        <v>173</v>
      </c>
      <c r="D49" s="57" t="str">
        <f>IFERROR(IF(VLOOKUP(H49,Resumen_17.5kV!$A$8:$AS$95,$G$15+4)="","",VLOOKUP(H49,Resumen_17.5kV!$A$8:$AS$95,$G$15+4)),"")</f>
        <v>Sí</v>
      </c>
      <c r="E49" s="58"/>
      <c r="H49" s="53">
        <v>34</v>
      </c>
    </row>
    <row r="50" spans="1:8">
      <c r="A50" s="65" t="s">
        <v>44</v>
      </c>
      <c r="B50" s="63" t="s">
        <v>182</v>
      </c>
      <c r="C50" s="63"/>
      <c r="D50" s="57" t="str">
        <f>IFERROR(IF(VLOOKUP(H50,Resumen_17.5kV!$A$8:$AS$95,$G$15+4)="","",VLOOKUP(H50,Resumen_17.5kV!$A$8:$AS$95,$G$15+4)),"")</f>
        <v>Bushing</v>
      </c>
      <c r="E50" s="58"/>
      <c r="H50" s="53">
        <v>35</v>
      </c>
    </row>
    <row r="51" spans="1:8">
      <c r="A51" s="65" t="s">
        <v>46</v>
      </c>
      <c r="B51" s="63" t="s">
        <v>45</v>
      </c>
      <c r="C51" s="54" t="s">
        <v>183</v>
      </c>
      <c r="D51" s="57" t="str">
        <f>IFERROR(IF(VLOOKUP(H51,Resumen_17.5kV!$A$8:$AS$95,$G$15+4)="","",VLOOKUP(H51,Resumen_17.5kV!$A$8:$AS$95,$G$15+4)),"")</f>
        <v>25 mmm/kV</v>
      </c>
      <c r="E51" s="58"/>
      <c r="H51" s="53">
        <v>36</v>
      </c>
    </row>
    <row r="52" spans="1:8" ht="38.25">
      <c r="A52" s="65" t="s">
        <v>49</v>
      </c>
      <c r="B52" s="63" t="s">
        <v>47</v>
      </c>
      <c r="C52" s="54" t="s">
        <v>48</v>
      </c>
      <c r="D52" s="57" t="str">
        <f>IFERROR(IF(VLOOKUP(H52,Resumen_17.5kV!$A$8:$AS$95,$G$15+4)="","",VLOOKUP(H52,Resumen_17.5kV!$A$8:$AS$95,$G$15+4)),"")</f>
        <v xml:space="preserve">Porcelana </v>
      </c>
      <c r="E52" s="58"/>
      <c r="H52" s="53">
        <v>37</v>
      </c>
    </row>
    <row r="53" spans="1:8">
      <c r="A53" s="65" t="s">
        <v>51</v>
      </c>
      <c r="B53" s="63" t="s">
        <v>50</v>
      </c>
      <c r="C53" s="63"/>
      <c r="D53" s="57" t="str">
        <f>IFERROR(IF(VLOOKUP(H53,Resumen_17.5kV!$A$8:$AS$95,$G$15+4)="","",VLOOKUP(H53,Resumen_17.5kV!$A$8:$AS$95,$G$15+4)),"")</f>
        <v>Marrón</v>
      </c>
      <c r="E53" s="58"/>
      <c r="H53" s="53">
        <v>38</v>
      </c>
    </row>
    <row r="54" spans="1:8">
      <c r="A54" s="65" t="s">
        <v>53</v>
      </c>
      <c r="B54" s="63" t="s">
        <v>52</v>
      </c>
      <c r="C54" s="54" t="s">
        <v>173</v>
      </c>
      <c r="D54" s="57" t="str">
        <f>IFERROR(IF(VLOOKUP(H54,Resumen_17.5kV!$A$8:$AS$95,$G$15+4)="","",VLOOKUP(H54,Resumen_17.5kV!$A$8:$AS$95,$G$15+4)),"")</f>
        <v>Sí</v>
      </c>
      <c r="E54" s="58"/>
      <c r="H54" s="53">
        <v>39</v>
      </c>
    </row>
    <row r="55" spans="1:8">
      <c r="A55" s="65" t="s">
        <v>55</v>
      </c>
      <c r="B55" s="63" t="s">
        <v>54</v>
      </c>
      <c r="C55" s="63"/>
      <c r="D55" s="57" t="str">
        <f>IFERROR(IF(VLOOKUP(H55,Resumen_17.5kV!$A$8:$AS$95,$G$15+4)="","",VLOOKUP(H55,Resumen_17.5kV!$A$8:$AS$95,$G$15+4)),"")</f>
        <v>Placa 4N</v>
      </c>
      <c r="E55" s="58"/>
      <c r="H55" s="53">
        <v>40</v>
      </c>
    </row>
    <row r="56" spans="1:8">
      <c r="A56" s="65" t="s">
        <v>57</v>
      </c>
      <c r="B56" s="63" t="s">
        <v>56</v>
      </c>
      <c r="C56" s="54" t="s">
        <v>173</v>
      </c>
      <c r="D56" s="57" t="str">
        <f>IFERROR(IF(VLOOKUP(H56,Resumen_17.5kV!$A$8:$AS$95,$G$15+4)="","",VLOOKUP(H56,Resumen_17.5kV!$A$8:$AS$95,$G$15+4)),"")</f>
        <v>Sí</v>
      </c>
      <c r="E56" s="58"/>
      <c r="H56" s="53">
        <v>41</v>
      </c>
    </row>
    <row r="57" spans="1:8">
      <c r="A57" s="65" t="s">
        <v>59</v>
      </c>
      <c r="B57" s="63" t="s">
        <v>58</v>
      </c>
      <c r="C57" s="54" t="s">
        <v>173</v>
      </c>
      <c r="D57" s="57" t="str">
        <f>IFERROR(IF(VLOOKUP(H57,Resumen_17.5kV!$A$8:$AS$95,$G$15+4)="","",VLOOKUP(H57,Resumen_17.5kV!$A$8:$AS$95,$G$15+4)),"")</f>
        <v>Sí</v>
      </c>
      <c r="E57" s="58"/>
      <c r="H57" s="53">
        <v>42</v>
      </c>
    </row>
    <row r="58" spans="1:8">
      <c r="A58" s="65" t="s">
        <v>184</v>
      </c>
      <c r="B58" s="63" t="s">
        <v>60</v>
      </c>
      <c r="C58" s="63"/>
      <c r="D58" s="57" t="str">
        <f>IFERROR(IF(VLOOKUP(H58,Resumen_17.5kV!$A$8:$AS$95,$G$15+4)="","",VLOOKUP(H58,Resumen_17.5kV!$A$8:$AS$95,$G$15+4)),"")</f>
        <v>Munsell 6,5</v>
      </c>
      <c r="E58" s="58"/>
      <c r="H58" s="53">
        <v>43</v>
      </c>
    </row>
    <row r="59" spans="1:8">
      <c r="A59" s="60" t="s">
        <v>61</v>
      </c>
      <c r="B59" s="60" t="s">
        <v>62</v>
      </c>
      <c r="C59" s="60"/>
      <c r="D59" s="57" t="str">
        <f>IFERROR(IF(VLOOKUP(H59,Resumen_17.5kV!$A$8:$AS$95,$G$15+4)="","",VLOOKUP(H59,Resumen_17.5kV!$A$8:$AS$95,$G$15+4)),"")</f>
        <v/>
      </c>
      <c r="E59" s="58"/>
      <c r="H59" s="53">
        <v>44</v>
      </c>
    </row>
    <row r="60" spans="1:8">
      <c r="A60" s="65" t="s">
        <v>63</v>
      </c>
      <c r="B60" s="63" t="s">
        <v>185</v>
      </c>
      <c r="C60" s="54" t="s">
        <v>173</v>
      </c>
      <c r="D60" s="57" t="str">
        <f>IFERROR(IF(VLOOKUP(H60,Resumen_17.5kV!$A$8:$AS$95,$G$15+4)="","",VLOOKUP(H60,Resumen_17.5kV!$A$8:$AS$95,$G$15+4)),"")</f>
        <v>Sí</v>
      </c>
      <c r="E60" s="58"/>
      <c r="H60" s="53">
        <v>45</v>
      </c>
    </row>
    <row r="61" spans="1:8">
      <c r="A61" s="65" t="s">
        <v>64</v>
      </c>
      <c r="B61" s="63" t="s">
        <v>65</v>
      </c>
      <c r="C61" s="54" t="s">
        <v>66</v>
      </c>
      <c r="D61" s="57" t="str">
        <f>IFERROR(IF(VLOOKUP(H61,Resumen_17.5kV!$A$8:$AS$95,$G$15+4)="","",VLOOKUP(H61,Resumen_17.5kV!$A$8:$AS$95,$G$15+4)),"")</f>
        <v>125 +10%-20%</v>
      </c>
      <c r="E61" s="58"/>
      <c r="H61" s="53">
        <v>46</v>
      </c>
    </row>
    <row r="62" spans="1:8">
      <c r="A62" s="65" t="s">
        <v>67</v>
      </c>
      <c r="B62" s="63" t="s">
        <v>68</v>
      </c>
      <c r="C62" s="54" t="s">
        <v>69</v>
      </c>
      <c r="D62" s="57" t="str">
        <f>IFERROR(IF(VLOOKUP(H62,Resumen_17.5kV!$A$8:$AS$95,$G$15+4)="","",VLOOKUP(H62,Resumen_17.5kV!$A$8:$AS$95,$G$15+4)),"")</f>
        <v>220/127</v>
      </c>
      <c r="E62" s="58"/>
      <c r="H62" s="53">
        <v>47</v>
      </c>
    </row>
    <row r="63" spans="1:8">
      <c r="A63" s="65" t="s">
        <v>70</v>
      </c>
      <c r="B63" s="63" t="s">
        <v>71</v>
      </c>
      <c r="C63" s="54" t="s">
        <v>173</v>
      </c>
      <c r="D63" s="57" t="str">
        <f>IFERROR(IF(VLOOKUP(H63,Resumen_17.5kV!$A$8:$AS$95,$G$15+4)="","",VLOOKUP(H63,Resumen_17.5kV!$A$8:$AS$95,$G$15+4)),"")</f>
        <v>Sí</v>
      </c>
      <c r="E63" s="58"/>
      <c r="H63" s="53">
        <v>48</v>
      </c>
    </row>
    <row r="64" spans="1:8">
      <c r="A64" s="65" t="s">
        <v>72</v>
      </c>
      <c r="B64" s="63" t="s">
        <v>73</v>
      </c>
      <c r="C64" s="54" t="s">
        <v>173</v>
      </c>
      <c r="D64" s="57" t="str">
        <f>IFERROR(IF(VLOOKUP(H64,Resumen_17.5kV!$A$8:$AS$95,$G$15+4)="","",VLOOKUP(H64,Resumen_17.5kV!$A$8:$AS$95,$G$15+4)),"")</f>
        <v>Sí</v>
      </c>
      <c r="E64" s="58"/>
      <c r="H64" s="53">
        <v>49</v>
      </c>
    </row>
    <row r="65" spans="1:8">
      <c r="A65" s="65" t="s">
        <v>74</v>
      </c>
      <c r="B65" s="63" t="s">
        <v>75</v>
      </c>
      <c r="C65" s="54" t="s">
        <v>173</v>
      </c>
      <c r="D65" s="57" t="str">
        <f>IFERROR(IF(VLOOKUP(H65,Resumen_17.5kV!$A$8:$AS$95,$G$15+4)="","",VLOOKUP(H65,Resumen_17.5kV!$A$8:$AS$95,$G$15+4)),"")</f>
        <v>Sí</v>
      </c>
      <c r="E65" s="58"/>
      <c r="H65" s="53">
        <v>50</v>
      </c>
    </row>
    <row r="66" spans="1:8">
      <c r="A66" s="65" t="s">
        <v>76</v>
      </c>
      <c r="B66" s="63" t="s">
        <v>78</v>
      </c>
      <c r="C66" s="54" t="s">
        <v>173</v>
      </c>
      <c r="D66" s="57" t="str">
        <f>IFERROR(IF(VLOOKUP(H66,Resumen_17.5kV!$A$8:$AS$95,$G$15+4)="","",VLOOKUP(H66,Resumen_17.5kV!$A$8:$AS$95,$G$15+4)),"")</f>
        <v>Sí</v>
      </c>
      <c r="E66" s="58"/>
      <c r="H66" s="53">
        <v>51</v>
      </c>
    </row>
    <row r="67" spans="1:8">
      <c r="A67" s="65" t="s">
        <v>77</v>
      </c>
      <c r="B67" s="70" t="s">
        <v>186</v>
      </c>
      <c r="C67" s="70"/>
      <c r="D67" s="57">
        <f>IFERROR(IF(VLOOKUP(H67,Resumen_17.5kV!$A$8:$AS$95,$G$15+4)="","",VLOOKUP(H67,Resumen_17.5kV!$A$8:$AS$95,$G$15+4)),"")</f>
        <v>2.5</v>
      </c>
      <c r="E67" s="58"/>
      <c r="H67" s="53">
        <v>52</v>
      </c>
    </row>
    <row r="68" spans="1:8">
      <c r="A68" s="65" t="s">
        <v>79</v>
      </c>
      <c r="B68" s="70" t="s">
        <v>187</v>
      </c>
      <c r="C68" s="54" t="s">
        <v>173</v>
      </c>
      <c r="D68" s="57" t="str">
        <f>IFERROR(IF(VLOOKUP(H68,Resumen_17.5kV!$A$8:$AS$95,$G$15+4)="","",VLOOKUP(H68,Resumen_17.5kV!$A$8:$AS$95,$G$15+4)),"")</f>
        <v>Sí</v>
      </c>
      <c r="E68" s="58"/>
      <c r="H68" s="53">
        <v>53</v>
      </c>
    </row>
    <row r="69" spans="1:8">
      <c r="A69" s="65" t="s">
        <v>81</v>
      </c>
      <c r="B69" s="63" t="s">
        <v>80</v>
      </c>
      <c r="C69" s="54" t="s">
        <v>173</v>
      </c>
      <c r="D69" s="57" t="str">
        <f>IFERROR(IF(VLOOKUP(H69,Resumen_17.5kV!$A$8:$AS$95,$G$15+4)="","",VLOOKUP(H69,Resumen_17.5kV!$A$8:$AS$95,$G$15+4)),"")</f>
        <v>Sí</v>
      </c>
      <c r="E69" s="58"/>
      <c r="H69" s="53">
        <v>54</v>
      </c>
    </row>
    <row r="70" spans="1:8">
      <c r="A70" s="65" t="s">
        <v>83</v>
      </c>
      <c r="B70" s="63" t="s">
        <v>82</v>
      </c>
      <c r="C70" s="54" t="s">
        <v>173</v>
      </c>
      <c r="D70" s="57" t="str">
        <f>IFERROR(IF(VLOOKUP(H70,Resumen_17.5kV!$A$8:$AS$95,$G$15+4)="","",VLOOKUP(H70,Resumen_17.5kV!$A$8:$AS$95,$G$15+4)),"")</f>
        <v>Sí</v>
      </c>
      <c r="E70" s="58"/>
      <c r="H70" s="53">
        <v>55</v>
      </c>
    </row>
    <row r="71" spans="1:8">
      <c r="A71" s="65" t="s">
        <v>85</v>
      </c>
      <c r="B71" s="63" t="s">
        <v>84</v>
      </c>
      <c r="C71" s="54" t="s">
        <v>173</v>
      </c>
      <c r="D71" s="57" t="str">
        <f>IFERROR(IF(VLOOKUP(H71,Resumen_17.5kV!$A$8:$AS$95,$G$15+4)="","",VLOOKUP(H71,Resumen_17.5kV!$A$8:$AS$95,$G$15+4)),"")</f>
        <v>Sí</v>
      </c>
      <c r="E71" s="58"/>
      <c r="H71" s="53">
        <v>56</v>
      </c>
    </row>
    <row r="72" spans="1:8">
      <c r="A72" s="65" t="s">
        <v>87</v>
      </c>
      <c r="B72" s="63" t="s">
        <v>86</v>
      </c>
      <c r="C72" s="54" t="s">
        <v>173</v>
      </c>
      <c r="D72" s="57" t="str">
        <f>IFERROR(IF(VLOOKUP(H72,Resumen_17.5kV!$A$8:$AS$95,$G$15+4)="","",VLOOKUP(H72,Resumen_17.5kV!$A$8:$AS$95,$G$15+4)),"")</f>
        <v>Sí</v>
      </c>
      <c r="E72" s="58"/>
      <c r="H72" s="53">
        <v>57</v>
      </c>
    </row>
    <row r="73" spans="1:8">
      <c r="A73" s="65" t="s">
        <v>89</v>
      </c>
      <c r="B73" s="63" t="s">
        <v>88</v>
      </c>
      <c r="C73" s="54" t="s">
        <v>173</v>
      </c>
      <c r="D73" s="57" t="str">
        <f>IFERROR(IF(VLOOKUP(H73,Resumen_17.5kV!$A$8:$AS$95,$G$15+4)="","",VLOOKUP(H73,Resumen_17.5kV!$A$8:$AS$95,$G$15+4)),"")</f>
        <v>Sí</v>
      </c>
      <c r="E73" s="58"/>
      <c r="H73" s="53">
        <v>58</v>
      </c>
    </row>
    <row r="74" spans="1:8">
      <c r="A74" s="65" t="s">
        <v>91</v>
      </c>
      <c r="B74" s="63" t="s">
        <v>90</v>
      </c>
      <c r="C74" s="54" t="s">
        <v>173</v>
      </c>
      <c r="D74" s="57" t="str">
        <f>IFERROR(IF(VLOOKUP(H74,Resumen_17.5kV!$A$8:$AS$95,$G$15+4)="","",VLOOKUP(H74,Resumen_17.5kV!$A$8:$AS$95,$G$15+4)),"")</f>
        <v>Sí</v>
      </c>
      <c r="E74" s="58"/>
      <c r="H74" s="53">
        <v>59</v>
      </c>
    </row>
    <row r="75" spans="1:8">
      <c r="A75" s="65" t="s">
        <v>93</v>
      </c>
      <c r="B75" s="63" t="s">
        <v>92</v>
      </c>
      <c r="C75" s="54" t="s">
        <v>173</v>
      </c>
      <c r="D75" s="57" t="str">
        <f>IFERROR(IF(VLOOKUP(H75,Resumen_17.5kV!$A$8:$AS$95,$G$15+4)="","",VLOOKUP(H75,Resumen_17.5kV!$A$8:$AS$95,$G$15+4)),"")</f>
        <v>Sí</v>
      </c>
      <c r="E75" s="58"/>
      <c r="H75" s="53">
        <v>60</v>
      </c>
    </row>
    <row r="76" spans="1:8">
      <c r="A76" s="65" t="s">
        <v>95</v>
      </c>
      <c r="B76" s="63" t="s">
        <v>94</v>
      </c>
      <c r="C76" s="63"/>
      <c r="D76" s="57" t="str">
        <f>IFERROR(IF(VLOOKUP(H76,Resumen_17.5kV!$A$8:$AS$95,$G$15+4)="","",VLOOKUP(H76,Resumen_17.5kV!$A$8:$AS$95,$G$15+4)),"")</f>
        <v>6NA/6NC</v>
      </c>
      <c r="E76" s="58"/>
      <c r="H76" s="53">
        <v>61</v>
      </c>
    </row>
    <row r="77" spans="1:8">
      <c r="A77" s="65" t="s">
        <v>97</v>
      </c>
      <c r="B77" s="63" t="s">
        <v>96</v>
      </c>
      <c r="C77" s="54" t="s">
        <v>173</v>
      </c>
      <c r="D77" s="57" t="str">
        <f>IFERROR(IF(VLOOKUP(H77,Resumen_17.5kV!$A$8:$AS$95,$G$15+4)="","",VLOOKUP(H77,Resumen_17.5kV!$A$8:$AS$95,$G$15+4)),"")</f>
        <v>Sí</v>
      </c>
      <c r="E77" s="58"/>
      <c r="H77" s="53">
        <v>62</v>
      </c>
    </row>
    <row r="78" spans="1:8">
      <c r="A78" s="65" t="s">
        <v>99</v>
      </c>
      <c r="B78" s="63" t="s">
        <v>98</v>
      </c>
      <c r="C78" s="54" t="s">
        <v>173</v>
      </c>
      <c r="D78" s="57" t="str">
        <f>IFERROR(IF(VLOOKUP(H78,Resumen_17.5kV!$A$8:$AS$95,$G$15+4)="","",VLOOKUP(H78,Resumen_17.5kV!$A$8:$AS$95,$G$15+4)),"")</f>
        <v>Sí</v>
      </c>
      <c r="E78" s="58"/>
      <c r="H78" s="53">
        <v>63</v>
      </c>
    </row>
    <row r="79" spans="1:8">
      <c r="A79" s="65" t="s">
        <v>101</v>
      </c>
      <c r="B79" s="63" t="s">
        <v>100</v>
      </c>
      <c r="C79" s="54" t="s">
        <v>173</v>
      </c>
      <c r="D79" s="57" t="str">
        <f>IFERROR(IF(VLOOKUP(H79,Resumen_17.5kV!$A$8:$AS$95,$G$15+4)="","",VLOOKUP(H79,Resumen_17.5kV!$A$8:$AS$95,$G$15+4)),"")</f>
        <v>Inf. Fabricante</v>
      </c>
      <c r="E79" s="58"/>
      <c r="H79" s="53">
        <v>64</v>
      </c>
    </row>
    <row r="80" spans="1:8">
      <c r="A80" s="65" t="s">
        <v>103</v>
      </c>
      <c r="B80" s="63" t="s">
        <v>102</v>
      </c>
      <c r="C80" s="54" t="s">
        <v>173</v>
      </c>
      <c r="D80" s="57" t="str">
        <f>IFERROR(IF(VLOOKUP(H80,Resumen_17.5kV!$A$8:$AS$95,$G$15+4)="","",VLOOKUP(H80,Resumen_17.5kV!$A$8:$AS$95,$G$15+4)),"")</f>
        <v>Inf. Fabricante</v>
      </c>
      <c r="E80" s="58"/>
      <c r="H80" s="53">
        <v>65</v>
      </c>
    </row>
    <row r="81" spans="1:8">
      <c r="A81" s="65" t="s">
        <v>105</v>
      </c>
      <c r="B81" s="63" t="s">
        <v>104</v>
      </c>
      <c r="C81" s="54" t="s">
        <v>173</v>
      </c>
      <c r="D81" s="57" t="str">
        <f>IFERROR(IF(VLOOKUP(H81,Resumen_17.5kV!$A$8:$AS$95,$G$15+4)="","",VLOOKUP(H81,Resumen_17.5kV!$A$8:$AS$95,$G$15+4)),"")</f>
        <v>Sí</v>
      </c>
      <c r="E81" s="58"/>
      <c r="H81" s="53">
        <v>66</v>
      </c>
    </row>
    <row r="82" spans="1:8">
      <c r="A82" s="65" t="s">
        <v>188</v>
      </c>
      <c r="B82" s="63" t="s">
        <v>106</v>
      </c>
      <c r="C82" s="54" t="s">
        <v>173</v>
      </c>
      <c r="D82" s="57" t="str">
        <f>IFERROR(IF(VLOOKUP(H82,Resumen_17.5kV!$A$8:$AS$95,$G$15+4)="","",VLOOKUP(H82,Resumen_17.5kV!$A$8:$AS$95,$G$15+4)),"")</f>
        <v>Sí</v>
      </c>
      <c r="E82" s="58"/>
      <c r="H82" s="53">
        <v>67</v>
      </c>
    </row>
    <row r="83" spans="1:8">
      <c r="A83" s="60" t="s">
        <v>107</v>
      </c>
      <c r="B83" s="60" t="s">
        <v>108</v>
      </c>
      <c r="C83" s="60"/>
      <c r="D83" s="57" t="str">
        <f>IFERROR(IF(VLOOKUP(H83,Resumen_17.5kV!$A$8:$AS$95,$G$15+4)="","",VLOOKUP(H83,Resumen_17.5kV!$A$8:$AS$95,$G$15+4)),"")</f>
        <v/>
      </c>
      <c r="E83" s="58"/>
      <c r="H83" s="53">
        <v>68</v>
      </c>
    </row>
    <row r="84" spans="1:8">
      <c r="A84" s="65" t="s">
        <v>109</v>
      </c>
      <c r="B84" s="63" t="s">
        <v>110</v>
      </c>
      <c r="C84" s="54" t="s">
        <v>173</v>
      </c>
      <c r="D84" s="57" t="str">
        <f>IFERROR(IF(VLOOKUP(H84,Resumen_17.5kV!$A$8:$AS$95,$G$15+4)="","",VLOOKUP(H84,Resumen_17.5kV!$A$8:$AS$95,$G$15+4)),"")</f>
        <v>Sí</v>
      </c>
      <c r="E84" s="58"/>
      <c r="H84" s="53">
        <v>69</v>
      </c>
    </row>
    <row r="85" spans="1:8">
      <c r="A85" s="65" t="s">
        <v>111</v>
      </c>
      <c r="B85" s="63" t="s">
        <v>112</v>
      </c>
      <c r="C85" s="54" t="s">
        <v>173</v>
      </c>
      <c r="D85" s="57" t="str">
        <f>IFERROR(IF(VLOOKUP(H85,Resumen_17.5kV!$A$8:$AS$95,$G$15+4)="","",VLOOKUP(H85,Resumen_17.5kV!$A$8:$AS$95,$G$15+4)),"")</f>
        <v>Sí</v>
      </c>
      <c r="E85" s="58"/>
      <c r="H85" s="53">
        <v>70</v>
      </c>
    </row>
    <row r="86" spans="1:8">
      <c r="A86" s="65" t="s">
        <v>113</v>
      </c>
      <c r="B86" s="63" t="s">
        <v>114</v>
      </c>
      <c r="C86" s="54" t="s">
        <v>173</v>
      </c>
      <c r="D86" s="57" t="str">
        <f>IFERROR(IF(VLOOKUP(H86,Resumen_17.5kV!$A$8:$AS$95,$G$15+4)="","",VLOOKUP(H86,Resumen_17.5kV!$A$8:$AS$95,$G$15+4)),"")</f>
        <v>Sí</v>
      </c>
      <c r="E86" s="58"/>
      <c r="H86" s="53">
        <v>71</v>
      </c>
    </row>
    <row r="87" spans="1:8">
      <c r="A87" s="65" t="s">
        <v>115</v>
      </c>
      <c r="B87" s="63" t="s">
        <v>116</v>
      </c>
      <c r="C87" s="54" t="s">
        <v>173</v>
      </c>
      <c r="D87" s="57" t="str">
        <f>IFERROR(IF(VLOOKUP(H87,Resumen_17.5kV!$A$8:$AS$95,$G$15+4)="","",VLOOKUP(H87,Resumen_17.5kV!$A$8:$AS$95,$G$15+4)),"")</f>
        <v>Sí</v>
      </c>
      <c r="E87" s="58"/>
      <c r="H87" s="53">
        <v>72</v>
      </c>
    </row>
    <row r="88" spans="1:8">
      <c r="A88" s="65" t="s">
        <v>117</v>
      </c>
      <c r="B88" s="63" t="s">
        <v>118</v>
      </c>
      <c r="C88" s="54" t="s">
        <v>173</v>
      </c>
      <c r="D88" s="57" t="str">
        <f>IFERROR(IF(VLOOKUP(H88,Resumen_17.5kV!$A$8:$AS$95,$G$15+4)="","",VLOOKUP(H88,Resumen_17.5kV!$A$8:$AS$95,$G$15+4)),"")</f>
        <v>Sí</v>
      </c>
      <c r="E88" s="58"/>
      <c r="H88" s="53">
        <v>73</v>
      </c>
    </row>
    <row r="89" spans="1:8">
      <c r="A89" s="65" t="s">
        <v>119</v>
      </c>
      <c r="B89" s="63" t="s">
        <v>120</v>
      </c>
      <c r="C89" s="54" t="s">
        <v>173</v>
      </c>
      <c r="D89" s="57" t="str">
        <f>IFERROR(IF(VLOOKUP(H89,Resumen_17.5kV!$A$8:$AS$95,$G$15+4)="","",VLOOKUP(H89,Resumen_17.5kV!$A$8:$AS$95,$G$15+4)),"")</f>
        <v>Sí</v>
      </c>
      <c r="E89" s="58"/>
      <c r="H89" s="53">
        <v>74</v>
      </c>
    </row>
    <row r="90" spans="1:8" ht="25.5">
      <c r="A90" s="65" t="s">
        <v>121</v>
      </c>
      <c r="B90" s="63" t="s">
        <v>122</v>
      </c>
      <c r="C90" s="54" t="s">
        <v>173</v>
      </c>
      <c r="D90" s="57" t="str">
        <f>IFERROR(IF(VLOOKUP(H90,Resumen_17.5kV!$A$8:$AS$95,$G$15+4)="","",VLOOKUP(H90,Resumen_17.5kV!$A$8:$AS$95,$G$15+4)),"")</f>
        <v>Sí</v>
      </c>
      <c r="E90" s="58"/>
      <c r="H90" s="53">
        <v>75</v>
      </c>
    </row>
    <row r="91" spans="1:8">
      <c r="A91" s="65" t="s">
        <v>123</v>
      </c>
      <c r="B91" s="63" t="s">
        <v>124</v>
      </c>
      <c r="C91" s="54" t="s">
        <v>173</v>
      </c>
      <c r="D91" s="57" t="str">
        <f>IFERROR(IF(VLOOKUP(H91,Resumen_17.5kV!$A$8:$AS$95,$G$15+4)="","",VLOOKUP(H91,Resumen_17.5kV!$A$8:$AS$95,$G$15+4)),"")</f>
        <v>Sí</v>
      </c>
      <c r="E91" s="58"/>
      <c r="H91" s="53">
        <v>76</v>
      </c>
    </row>
    <row r="92" spans="1:8">
      <c r="A92" s="65" t="s">
        <v>125</v>
      </c>
      <c r="B92" s="63" t="s">
        <v>126</v>
      </c>
      <c r="C92" s="54" t="s">
        <v>127</v>
      </c>
      <c r="D92" s="57" t="str">
        <f>IFERROR(IF(VLOOKUP(H92,Resumen_17.5kV!$A$8:$AS$95,$G$15+4)="","",VLOOKUP(H92,Resumen_17.5kV!$A$8:$AS$95,$G$15+4)),"")</f>
        <v>Sí</v>
      </c>
      <c r="E92" s="58"/>
      <c r="H92" s="53">
        <v>77</v>
      </c>
    </row>
    <row r="93" spans="1:8">
      <c r="A93" s="65" t="s">
        <v>128</v>
      </c>
      <c r="B93" s="63" t="s">
        <v>129</v>
      </c>
      <c r="C93" s="54" t="s">
        <v>173</v>
      </c>
      <c r="D93" s="57" t="str">
        <f>IFERROR(IF(VLOOKUP(H93,Resumen_17.5kV!$A$8:$AS$95,$G$15+4)="","",VLOOKUP(H93,Resumen_17.5kV!$A$8:$AS$95,$G$15+4)),"")</f>
        <v>Sí</v>
      </c>
      <c r="E93" s="58"/>
      <c r="H93" s="53">
        <v>78</v>
      </c>
    </row>
    <row r="94" spans="1:8">
      <c r="A94" s="65" t="s">
        <v>130</v>
      </c>
      <c r="B94" s="63" t="s">
        <v>189</v>
      </c>
      <c r="C94" s="54" t="s">
        <v>173</v>
      </c>
      <c r="D94" s="57" t="str">
        <f>IFERROR(IF(VLOOKUP(H94,Resumen_17.5kV!$A$8:$AS$95,$G$15+4)="","",VLOOKUP(H94,Resumen_17.5kV!$A$8:$AS$95,$G$15+4)),"")</f>
        <v>Sí</v>
      </c>
      <c r="E94" s="58"/>
      <c r="H94" s="53">
        <v>79</v>
      </c>
    </row>
    <row r="95" spans="1:8">
      <c r="A95" s="65" t="s">
        <v>131</v>
      </c>
      <c r="B95" s="63" t="s">
        <v>132</v>
      </c>
      <c r="C95" s="54" t="s">
        <v>173</v>
      </c>
      <c r="D95" s="57" t="str">
        <f>IFERROR(IF(VLOOKUP(H95,Resumen_17.5kV!$A$8:$AS$95,$G$15+4)="","",VLOOKUP(H95,Resumen_17.5kV!$A$8:$AS$95,$G$15+4)),"")</f>
        <v>Sí</v>
      </c>
      <c r="E95" s="58"/>
      <c r="H95" s="53">
        <v>80</v>
      </c>
    </row>
    <row r="96" spans="1:8">
      <c r="A96" s="65" t="s">
        <v>133</v>
      </c>
      <c r="B96" s="63" t="s">
        <v>134</v>
      </c>
      <c r="C96" s="54" t="s">
        <v>173</v>
      </c>
      <c r="D96" s="57" t="str">
        <f>IFERROR(IF(VLOOKUP(H96,Resumen_17.5kV!$A$8:$AS$95,$G$15+4)="","",VLOOKUP(H96,Resumen_17.5kV!$A$8:$AS$95,$G$15+4)),"")</f>
        <v>Sí</v>
      </c>
      <c r="E96" s="58"/>
      <c r="H96" s="53">
        <v>81</v>
      </c>
    </row>
    <row r="97" spans="1:8">
      <c r="A97" s="65" t="s">
        <v>135</v>
      </c>
      <c r="B97" s="63" t="s">
        <v>190</v>
      </c>
      <c r="C97" s="54" t="s">
        <v>173</v>
      </c>
      <c r="D97" s="57" t="str">
        <f>IFERROR(IF(VLOOKUP(H97,Resumen_17.5kV!$A$8:$AS$95,$G$15+4)="","",VLOOKUP(H97,Resumen_17.5kV!$A$8:$AS$95,$G$15+4)),"")</f>
        <v>Sí</v>
      </c>
      <c r="E97" s="58"/>
      <c r="H97" s="53">
        <v>82</v>
      </c>
    </row>
    <row r="98" spans="1:8">
      <c r="A98" s="65" t="s">
        <v>191</v>
      </c>
      <c r="B98" s="63" t="s">
        <v>192</v>
      </c>
      <c r="C98" s="54" t="s">
        <v>173</v>
      </c>
      <c r="D98" s="57" t="str">
        <f>IFERROR(IF(VLOOKUP(H98,Resumen_17.5kV!$A$8:$AS$95,$G$15+4)="","",VLOOKUP(H98,Resumen_17.5kV!$A$8:$AS$95,$G$15+4)),"")</f>
        <v>No</v>
      </c>
      <c r="E98" s="58"/>
      <c r="H98" s="53">
        <v>83</v>
      </c>
    </row>
    <row r="99" spans="1:8">
      <c r="A99" s="65" t="s">
        <v>193</v>
      </c>
      <c r="B99" s="63" t="s">
        <v>194</v>
      </c>
      <c r="C99" s="54" t="s">
        <v>173</v>
      </c>
      <c r="D99" s="57" t="str">
        <f>IFERROR(IF(VLOOKUP(H99,Resumen_17.5kV!$A$8:$AS$95,$G$15+4)="","",VLOOKUP(H99,Resumen_17.5kV!$A$8:$AS$95,$G$15+4)),"")</f>
        <v>No</v>
      </c>
      <c r="E99" s="58"/>
      <c r="H99" s="53">
        <v>84</v>
      </c>
    </row>
    <row r="100" spans="1:8" ht="25.5">
      <c r="A100" s="60" t="s">
        <v>136</v>
      </c>
      <c r="B100" s="64" t="s">
        <v>137</v>
      </c>
      <c r="C100" s="64"/>
      <c r="D100" s="57" t="str">
        <f>IFERROR(IF(VLOOKUP(H100,Resumen_17.5kV!$A$8:$AS$95,$G$15+4)="","",VLOOKUP(H100,Resumen_17.5kV!$A$8:$AS$95,$G$15+4)),"")</f>
        <v>Inf. Fabricante</v>
      </c>
      <c r="E100" s="58"/>
      <c r="H100" s="53">
        <v>85</v>
      </c>
    </row>
    <row r="101" spans="1:8" ht="25.5">
      <c r="A101" s="60" t="s">
        <v>138</v>
      </c>
      <c r="B101" s="64" t="s">
        <v>139</v>
      </c>
      <c r="C101" s="64"/>
      <c r="D101" s="57" t="str">
        <f>IFERROR(IF(VLOOKUP(H101,Resumen_17.5kV!$A$8:$AS$95,$G$15+4)="","",VLOOKUP(H101,Resumen_17.5kV!$A$8:$AS$95,$G$15+4)),"")</f>
        <v>Inf. Fabricante</v>
      </c>
      <c r="E101" s="58"/>
      <c r="H101" s="53">
        <v>86</v>
      </c>
    </row>
    <row r="102" spans="1:8" ht="25.5">
      <c r="A102" s="60" t="s">
        <v>140</v>
      </c>
      <c r="B102" s="64" t="s">
        <v>141</v>
      </c>
      <c r="C102" s="64"/>
      <c r="D102" s="57" t="str">
        <f>IFERROR(IF(VLOOKUP(H102,Resumen_17.5kV!$A$8:$AS$95,$G$15+4)="","",VLOOKUP(H102,Resumen_17.5kV!$A$8:$AS$95,$G$15+4)),"")</f>
        <v>Inf. Fabricante</v>
      </c>
      <c r="E102" s="58"/>
      <c r="H102" s="53">
        <v>87</v>
      </c>
    </row>
    <row r="103" spans="1:8">
      <c r="A103" s="60" t="s">
        <v>281</v>
      </c>
      <c r="B103" s="64" t="s">
        <v>286</v>
      </c>
      <c r="C103" s="64"/>
      <c r="D103" s="57" t="str">
        <f>IFERROR(IF(VLOOKUP(H103,Resumen_17.5kV!$A$8:$AS$95,$G$15+4)="","",VLOOKUP(H103,Resumen_17.5kV!$A$8:$AS$95,$G$15+4)),"")</f>
        <v>No</v>
      </c>
      <c r="E103" s="58"/>
      <c r="H103" s="53">
        <v>88</v>
      </c>
    </row>
    <row r="104" spans="1:8">
      <c r="H104" s="53">
        <v>89</v>
      </c>
    </row>
    <row r="105" spans="1:8" hidden="1">
      <c r="H105" s="53">
        <v>89</v>
      </c>
    </row>
    <row r="106" spans="1:8" hidden="1">
      <c r="H106" s="53">
        <v>90</v>
      </c>
    </row>
    <row r="107" spans="1:8" hidden="1"/>
    <row r="108" spans="1:8" hidden="1"/>
    <row r="109" spans="1:8" hidden="1"/>
    <row r="110" spans="1:8" hidden="1"/>
  </sheetData>
  <mergeCells count="5">
    <mergeCell ref="A14:B14"/>
    <mergeCell ref="B8:E8"/>
    <mergeCell ref="D11:E11"/>
    <mergeCell ref="B9:C9"/>
    <mergeCell ref="D12:E12"/>
  </mergeCells>
  <phoneticPr fontId="1" type="noConversion"/>
  <pageMargins left="0.19685039370078741" right="0.19685039370078741" top="0.19685039370078741" bottom="0.19685039370078741" header="0.19685039370078741" footer="0.19685039370078741"/>
  <pageSetup scale="90" fitToHeight="2" orientation="portrait" horizontalDpi="300" verticalDpi="30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2" enableFormatConditionsCalculation="0">
    <tabColor indexed="44"/>
  </sheetPr>
  <dimension ref="A3:H85"/>
  <sheetViews>
    <sheetView zoomScale="70" zoomScaleNormal="70" workbookViewId="0">
      <pane xSplit="3" ySplit="5" topLeftCell="D21" activePane="bottomRight" state="frozen"/>
      <selection pane="topRight" activeCell="D1" sqref="D1"/>
      <selection pane="bottomLeft" activeCell="A6" sqref="A6"/>
      <selection pane="bottomRight" activeCell="I36" sqref="I36"/>
    </sheetView>
  </sheetViews>
  <sheetFormatPr defaultColWidth="11.42578125" defaultRowHeight="12.75"/>
  <cols>
    <col min="1" max="1" width="5.85546875" style="43" customWidth="1"/>
    <col min="2" max="2" width="11.42578125" style="43"/>
    <col min="3" max="3" width="56.7109375" style="43" bestFit="1" customWidth="1"/>
    <col min="4" max="4" width="21.42578125" style="43" bestFit="1" customWidth="1"/>
    <col min="5" max="6" width="22.42578125" style="43" bestFit="1" customWidth="1"/>
    <col min="7" max="8" width="20.85546875" style="43" bestFit="1" customWidth="1"/>
    <col min="9" max="16384" width="11.42578125" style="43"/>
  </cols>
  <sheetData>
    <row r="3" spans="1:8">
      <c r="E3" s="43" t="str">
        <f>""&amp;E4&amp;" - "&amp;E8&amp;" - "&amp;E9&amp;" - "&amp;E10&amp;""</f>
        <v>Edelnor - 12 - 31,5 - 1250</v>
      </c>
      <c r="F3" s="43" t="str">
        <f>""&amp;F4&amp;" - "&amp;F8&amp;" - "&amp;F9&amp;" - "&amp;F10&amp;""</f>
        <v>Edelnor - 12 - 31,5 - 2000</v>
      </c>
      <c r="G3" s="43" t="str">
        <f>""&amp;G4&amp;" - "&amp;G8&amp;" - "&amp;G9&amp;" - "&amp;G10&amp;""</f>
        <v>Edelnor - 12 - 40 - 1250</v>
      </c>
      <c r="H3" s="43" t="str">
        <f>""&amp;H4&amp;" - "&amp;H8&amp;" - "&amp;H9&amp;" - "&amp;H10&amp;""</f>
        <v>Edelnor - 12 - 40 - 2000</v>
      </c>
    </row>
    <row r="4" spans="1:8" ht="12.75" customHeight="1">
      <c r="B4" s="2" t="s">
        <v>0</v>
      </c>
      <c r="C4" s="2" t="s">
        <v>1</v>
      </c>
      <c r="D4" s="2" t="s">
        <v>2</v>
      </c>
      <c r="E4" s="9" t="s">
        <v>228</v>
      </c>
      <c r="F4" s="9" t="s">
        <v>228</v>
      </c>
      <c r="G4" s="9" t="s">
        <v>228</v>
      </c>
      <c r="H4" s="9" t="s">
        <v>228</v>
      </c>
    </row>
    <row r="5" spans="1:8">
      <c r="B5" s="3"/>
      <c r="C5" s="4"/>
      <c r="D5" s="5"/>
      <c r="E5" s="9" t="str">
        <f>""&amp;E8&amp;" - "&amp;E9&amp;" - "&amp;E10&amp;""</f>
        <v>12 - 31,5 - 1250</v>
      </c>
      <c r="F5" s="9" t="str">
        <f>""&amp;F8&amp;" - "&amp;F9&amp;" - "&amp;F10&amp;""</f>
        <v>12 - 31,5 - 2000</v>
      </c>
      <c r="G5" s="9" t="str">
        <f>""&amp;G8&amp;" - "&amp;G9&amp;" - "&amp;G10&amp;""</f>
        <v>12 - 40 - 1250</v>
      </c>
      <c r="H5" s="9" t="str">
        <f>""&amp;H8&amp;" - "&amp;H9&amp;" - "&amp;H10&amp;""</f>
        <v>12 - 40 - 2000</v>
      </c>
    </row>
    <row r="6" spans="1:8" s="42" customFormat="1" ht="18" customHeight="1">
      <c r="B6" s="91"/>
      <c r="C6" s="91"/>
      <c r="D6" s="22"/>
    </row>
    <row r="7" spans="1:8" s="42" customFormat="1" ht="28.5" customHeight="1">
      <c r="B7" s="6" t="s">
        <v>3</v>
      </c>
      <c r="C7" s="23" t="s">
        <v>4</v>
      </c>
      <c r="D7" s="24"/>
      <c r="E7" s="18"/>
      <c r="F7" s="19"/>
      <c r="G7" s="19"/>
      <c r="H7" s="20"/>
    </row>
    <row r="8" spans="1:8" s="42" customFormat="1" ht="28.5" customHeight="1">
      <c r="A8" s="53">
        <v>1</v>
      </c>
      <c r="B8" s="25" t="s">
        <v>5</v>
      </c>
      <c r="C8" s="26" t="s">
        <v>6</v>
      </c>
      <c r="D8" s="8" t="s">
        <v>7</v>
      </c>
      <c r="E8" s="14">
        <v>12</v>
      </c>
      <c r="F8" s="14">
        <v>12</v>
      </c>
      <c r="G8" s="14">
        <v>12</v>
      </c>
      <c r="H8" s="14">
        <v>12</v>
      </c>
    </row>
    <row r="9" spans="1:8" s="42" customFormat="1" ht="28.5" customHeight="1">
      <c r="A9" s="53">
        <v>2</v>
      </c>
      <c r="B9" s="27" t="s">
        <v>8</v>
      </c>
      <c r="C9" s="26" t="s">
        <v>9</v>
      </c>
      <c r="D9" s="8" t="s">
        <v>164</v>
      </c>
      <c r="E9" s="14">
        <v>31.5</v>
      </c>
      <c r="F9" s="14">
        <v>31.5</v>
      </c>
      <c r="G9" s="14">
        <v>40</v>
      </c>
      <c r="H9" s="14">
        <v>40</v>
      </c>
    </row>
    <row r="10" spans="1:8" s="42" customFormat="1" ht="28.5" customHeight="1">
      <c r="A10" s="53">
        <v>3</v>
      </c>
      <c r="B10" s="27" t="s">
        <v>10</v>
      </c>
      <c r="C10" s="26" t="s">
        <v>11</v>
      </c>
      <c r="D10" s="8" t="s">
        <v>165</v>
      </c>
      <c r="E10" s="14">
        <v>1250</v>
      </c>
      <c r="F10" s="14">
        <v>2000</v>
      </c>
      <c r="G10" s="14">
        <v>1250</v>
      </c>
      <c r="H10" s="14">
        <v>2000</v>
      </c>
    </row>
    <row r="11" spans="1:8" s="42" customFormat="1" ht="28.5" customHeight="1">
      <c r="A11" s="53">
        <v>4</v>
      </c>
      <c r="B11" s="27" t="s">
        <v>12</v>
      </c>
      <c r="C11" s="26" t="s">
        <v>13</v>
      </c>
      <c r="D11" s="8" t="s">
        <v>166</v>
      </c>
      <c r="E11" s="14">
        <v>75</v>
      </c>
      <c r="F11" s="14">
        <v>75</v>
      </c>
      <c r="G11" s="14">
        <v>75</v>
      </c>
      <c r="H11" s="14">
        <v>75</v>
      </c>
    </row>
    <row r="12" spans="1:8" s="42" customFormat="1" ht="28.5" customHeight="1">
      <c r="A12" s="53">
        <v>5</v>
      </c>
      <c r="B12" s="27" t="s">
        <v>14</v>
      </c>
      <c r="C12" s="26" t="s">
        <v>15</v>
      </c>
      <c r="D12" s="8" t="s">
        <v>7</v>
      </c>
      <c r="E12" s="14">
        <v>28</v>
      </c>
      <c r="F12" s="14">
        <v>28</v>
      </c>
      <c r="G12" s="14">
        <v>28</v>
      </c>
      <c r="H12" s="14">
        <v>28</v>
      </c>
    </row>
    <row r="13" spans="1:8" s="42" customFormat="1" ht="28.5" customHeight="1">
      <c r="A13" s="53">
        <v>6</v>
      </c>
      <c r="B13" s="27" t="s">
        <v>16</v>
      </c>
      <c r="C13" s="26" t="s">
        <v>17</v>
      </c>
      <c r="D13" s="8" t="s">
        <v>167</v>
      </c>
      <c r="E13" s="14">
        <v>60</v>
      </c>
      <c r="F13" s="14">
        <v>60</v>
      </c>
      <c r="G13" s="14">
        <v>60</v>
      </c>
      <c r="H13" s="14">
        <v>60</v>
      </c>
    </row>
    <row r="14" spans="1:8" s="42" customFormat="1" ht="28.5" customHeight="1">
      <c r="A14" s="53">
        <v>7</v>
      </c>
      <c r="B14" s="27" t="s">
        <v>18</v>
      </c>
      <c r="C14" s="26" t="s">
        <v>19</v>
      </c>
      <c r="D14" s="26"/>
      <c r="E14" s="14">
        <v>3</v>
      </c>
      <c r="F14" s="14">
        <v>3</v>
      </c>
      <c r="G14" s="14">
        <v>3</v>
      </c>
      <c r="H14" s="14">
        <v>3</v>
      </c>
    </row>
    <row r="15" spans="1:8" s="42" customFormat="1" ht="28.5" customHeight="1">
      <c r="A15" s="53">
        <v>8</v>
      </c>
      <c r="B15" s="27" t="s">
        <v>20</v>
      </c>
      <c r="C15" s="26" t="s">
        <v>168</v>
      </c>
      <c r="D15" s="26"/>
      <c r="E15" s="14" t="s">
        <v>143</v>
      </c>
      <c r="F15" s="14" t="s">
        <v>143</v>
      </c>
      <c r="G15" s="14" t="s">
        <v>143</v>
      </c>
      <c r="H15" s="14" t="s">
        <v>143</v>
      </c>
    </row>
    <row r="16" spans="1:8" s="42" customFormat="1" ht="28.5" customHeight="1">
      <c r="A16" s="53">
        <v>9</v>
      </c>
      <c r="B16" s="27" t="s">
        <v>21</v>
      </c>
      <c r="C16" s="26" t="s">
        <v>23</v>
      </c>
      <c r="D16" s="8" t="s">
        <v>24</v>
      </c>
      <c r="E16" s="14" t="s">
        <v>151</v>
      </c>
      <c r="F16" s="14" t="s">
        <v>151</v>
      </c>
      <c r="G16" s="14" t="s">
        <v>151</v>
      </c>
      <c r="H16" s="14" t="s">
        <v>151</v>
      </c>
    </row>
    <row r="17" spans="1:8" s="42" customFormat="1" ht="28.5" customHeight="1">
      <c r="A17" s="53">
        <v>10</v>
      </c>
      <c r="B17" s="28" t="s">
        <v>22</v>
      </c>
      <c r="C17" s="29" t="s">
        <v>169</v>
      </c>
      <c r="D17" s="10" t="s">
        <v>170</v>
      </c>
      <c r="E17" s="12" t="s">
        <v>159</v>
      </c>
      <c r="F17" s="12" t="s">
        <v>159</v>
      </c>
      <c r="G17" s="12" t="s">
        <v>159</v>
      </c>
      <c r="H17" s="12" t="s">
        <v>159</v>
      </c>
    </row>
    <row r="18" spans="1:8" s="42" customFormat="1" ht="28.5" customHeight="1">
      <c r="A18" s="53">
        <v>11</v>
      </c>
      <c r="B18" s="11" t="s">
        <v>25</v>
      </c>
      <c r="C18" s="30" t="s">
        <v>26</v>
      </c>
      <c r="D18" s="31"/>
      <c r="E18" s="18" t="s">
        <v>145</v>
      </c>
      <c r="F18" s="19" t="s">
        <v>145</v>
      </c>
      <c r="G18" s="19" t="s">
        <v>145</v>
      </c>
      <c r="H18" s="20" t="s">
        <v>145</v>
      </c>
    </row>
    <row r="19" spans="1:8" s="42" customFormat="1" ht="28.5" customHeight="1">
      <c r="A19" s="53">
        <v>12</v>
      </c>
      <c r="B19" s="25" t="s">
        <v>27</v>
      </c>
      <c r="C19" s="32" t="s">
        <v>28</v>
      </c>
      <c r="D19" s="32"/>
      <c r="E19" s="14" t="s">
        <v>146</v>
      </c>
      <c r="F19" s="14" t="s">
        <v>146</v>
      </c>
      <c r="G19" s="14" t="s">
        <v>146</v>
      </c>
      <c r="H19" s="14" t="s">
        <v>146</v>
      </c>
    </row>
    <row r="20" spans="1:8" s="42" customFormat="1" ht="28.5" customHeight="1">
      <c r="A20" s="53">
        <v>13</v>
      </c>
      <c r="B20" s="27" t="s">
        <v>29</v>
      </c>
      <c r="C20" s="26" t="s">
        <v>30</v>
      </c>
      <c r="D20" s="26"/>
      <c r="E20" s="14" t="s">
        <v>151</v>
      </c>
      <c r="F20" s="14" t="s">
        <v>151</v>
      </c>
      <c r="G20" s="14" t="s">
        <v>151</v>
      </c>
      <c r="H20" s="14" t="s">
        <v>151</v>
      </c>
    </row>
    <row r="21" spans="1:8" s="42" customFormat="1" ht="28.5" customHeight="1">
      <c r="A21" s="53">
        <v>14</v>
      </c>
      <c r="B21" s="27" t="s">
        <v>31</v>
      </c>
      <c r="C21" s="26" t="s">
        <v>32</v>
      </c>
      <c r="D21" s="26"/>
      <c r="E21" s="14" t="s">
        <v>229</v>
      </c>
      <c r="F21" s="14" t="s">
        <v>229</v>
      </c>
      <c r="G21" s="14" t="s">
        <v>229</v>
      </c>
      <c r="H21" s="14" t="s">
        <v>229</v>
      </c>
    </row>
    <row r="22" spans="1:8" s="42" customFormat="1" ht="28.5" customHeight="1">
      <c r="A22" s="53">
        <v>15</v>
      </c>
      <c r="B22" s="27" t="s">
        <v>33</v>
      </c>
      <c r="C22" s="26" t="s">
        <v>34</v>
      </c>
      <c r="D22" s="33" t="s">
        <v>171</v>
      </c>
      <c r="E22" s="14" t="s">
        <v>230</v>
      </c>
      <c r="F22" s="14" t="s">
        <v>230</v>
      </c>
      <c r="G22" s="14" t="s">
        <v>230</v>
      </c>
      <c r="H22" s="14" t="s">
        <v>230</v>
      </c>
    </row>
    <row r="23" spans="1:8" s="42" customFormat="1" ht="28.5" customHeight="1">
      <c r="A23" s="53">
        <v>16</v>
      </c>
      <c r="B23" s="27" t="s">
        <v>35</v>
      </c>
      <c r="C23" s="26" t="s">
        <v>172</v>
      </c>
      <c r="D23" s="8" t="s">
        <v>173</v>
      </c>
      <c r="E23" s="14" t="s">
        <v>150</v>
      </c>
      <c r="F23" s="14" t="s">
        <v>150</v>
      </c>
      <c r="G23" s="14" t="s">
        <v>150</v>
      </c>
      <c r="H23" s="14" t="s">
        <v>150</v>
      </c>
    </row>
    <row r="24" spans="1:8" s="42" customFormat="1" ht="28.5" customHeight="1">
      <c r="A24" s="53">
        <v>17</v>
      </c>
      <c r="B24" s="27" t="s">
        <v>37</v>
      </c>
      <c r="C24" s="26" t="s">
        <v>174</v>
      </c>
      <c r="D24" s="8" t="s">
        <v>173</v>
      </c>
      <c r="E24" s="14" t="s">
        <v>149</v>
      </c>
      <c r="F24" s="14" t="s">
        <v>149</v>
      </c>
      <c r="G24" s="14" t="s">
        <v>149</v>
      </c>
      <c r="H24" s="14" t="s">
        <v>149</v>
      </c>
    </row>
    <row r="25" spans="1:8" s="42" customFormat="1" ht="28.5" customHeight="1">
      <c r="A25" s="53">
        <v>18</v>
      </c>
      <c r="B25" s="27" t="s">
        <v>39</v>
      </c>
      <c r="C25" s="26" t="s">
        <v>175</v>
      </c>
      <c r="D25" s="8" t="s">
        <v>173</v>
      </c>
      <c r="E25" s="14" t="s">
        <v>149</v>
      </c>
      <c r="F25" s="14" t="s">
        <v>149</v>
      </c>
      <c r="G25" s="14" t="s">
        <v>149</v>
      </c>
      <c r="H25" s="14" t="s">
        <v>149</v>
      </c>
    </row>
    <row r="26" spans="1:8" s="42" customFormat="1" ht="28.5" customHeight="1">
      <c r="A26" s="53">
        <v>19</v>
      </c>
      <c r="B26" s="27" t="s">
        <v>176</v>
      </c>
      <c r="C26" s="26" t="s">
        <v>36</v>
      </c>
      <c r="D26" s="8" t="s">
        <v>173</v>
      </c>
      <c r="E26" s="14" t="s">
        <v>150</v>
      </c>
      <c r="F26" s="14" t="s">
        <v>150</v>
      </c>
      <c r="G26" s="14" t="s">
        <v>150</v>
      </c>
      <c r="H26" s="14" t="s">
        <v>150</v>
      </c>
    </row>
    <row r="27" spans="1:8" s="42" customFormat="1" ht="28.5" customHeight="1">
      <c r="A27" s="53">
        <v>20</v>
      </c>
      <c r="B27" s="27" t="s">
        <v>177</v>
      </c>
      <c r="C27" s="26" t="s">
        <v>38</v>
      </c>
      <c r="D27" s="26" t="s">
        <v>178</v>
      </c>
      <c r="E27" s="14" t="s">
        <v>147</v>
      </c>
      <c r="F27" s="14" t="s">
        <v>147</v>
      </c>
      <c r="G27" s="14" t="s">
        <v>147</v>
      </c>
      <c r="H27" s="14" t="s">
        <v>147</v>
      </c>
    </row>
    <row r="28" spans="1:8" s="42" customFormat="1" ht="28.5" customHeight="1">
      <c r="A28" s="53">
        <v>21</v>
      </c>
      <c r="B28" s="28" t="s">
        <v>179</v>
      </c>
      <c r="C28" s="29" t="s">
        <v>180</v>
      </c>
      <c r="D28" s="29" t="s">
        <v>181</v>
      </c>
      <c r="E28" s="12" t="s">
        <v>147</v>
      </c>
      <c r="F28" s="12" t="s">
        <v>147</v>
      </c>
      <c r="G28" s="12" t="s">
        <v>147</v>
      </c>
      <c r="H28" s="12" t="s">
        <v>147</v>
      </c>
    </row>
    <row r="29" spans="1:8" s="42" customFormat="1" ht="28.5" customHeight="1">
      <c r="A29" s="53">
        <v>22</v>
      </c>
      <c r="B29" s="11" t="s">
        <v>40</v>
      </c>
      <c r="C29" s="34" t="s">
        <v>41</v>
      </c>
      <c r="D29" s="34"/>
      <c r="E29" s="18" t="s">
        <v>145</v>
      </c>
      <c r="F29" s="19" t="s">
        <v>145</v>
      </c>
      <c r="G29" s="19" t="s">
        <v>145</v>
      </c>
      <c r="H29" s="20" t="s">
        <v>145</v>
      </c>
    </row>
    <row r="30" spans="1:8" s="42" customFormat="1" ht="28.5" customHeight="1">
      <c r="A30" s="53">
        <v>23</v>
      </c>
      <c r="B30" s="25" t="s">
        <v>42</v>
      </c>
      <c r="C30" s="26" t="s">
        <v>43</v>
      </c>
      <c r="D30" s="8" t="s">
        <v>173</v>
      </c>
      <c r="E30" s="13" t="s">
        <v>150</v>
      </c>
      <c r="F30" s="13" t="s">
        <v>150</v>
      </c>
      <c r="G30" s="13" t="s">
        <v>150</v>
      </c>
      <c r="H30" s="13" t="s">
        <v>150</v>
      </c>
    </row>
    <row r="31" spans="1:8" s="42" customFormat="1" ht="28.5" customHeight="1">
      <c r="A31" s="53">
        <v>24</v>
      </c>
      <c r="B31" s="27" t="s">
        <v>44</v>
      </c>
      <c r="C31" s="26" t="s">
        <v>182</v>
      </c>
      <c r="D31" s="26"/>
      <c r="E31" s="14" t="s">
        <v>231</v>
      </c>
      <c r="F31" s="14" t="s">
        <v>231</v>
      </c>
      <c r="G31" s="14" t="s">
        <v>231</v>
      </c>
      <c r="H31" s="14" t="s">
        <v>231</v>
      </c>
    </row>
    <row r="32" spans="1:8" s="42" customFormat="1" ht="28.5" customHeight="1">
      <c r="A32" s="53">
        <v>25</v>
      </c>
      <c r="B32" s="27" t="s">
        <v>46</v>
      </c>
      <c r="C32" s="26" t="s">
        <v>45</v>
      </c>
      <c r="D32" s="8" t="s">
        <v>183</v>
      </c>
      <c r="E32" s="14" t="s">
        <v>232</v>
      </c>
      <c r="F32" s="14" t="s">
        <v>232</v>
      </c>
      <c r="G32" s="14" t="s">
        <v>232</v>
      </c>
      <c r="H32" s="14" t="s">
        <v>232</v>
      </c>
    </row>
    <row r="33" spans="1:8" s="42" customFormat="1" ht="28.5" customHeight="1">
      <c r="A33" s="53">
        <v>26</v>
      </c>
      <c r="B33" s="27" t="s">
        <v>49</v>
      </c>
      <c r="C33" s="26" t="s">
        <v>47</v>
      </c>
      <c r="D33" s="8" t="s">
        <v>48</v>
      </c>
      <c r="E33" s="14" t="s">
        <v>278</v>
      </c>
      <c r="F33" s="14" t="s">
        <v>278</v>
      </c>
      <c r="G33" s="14" t="s">
        <v>278</v>
      </c>
      <c r="H33" s="14" t="s">
        <v>278</v>
      </c>
    </row>
    <row r="34" spans="1:8" s="42" customFormat="1" ht="28.5" customHeight="1">
      <c r="A34" s="53">
        <v>27</v>
      </c>
      <c r="B34" s="27" t="s">
        <v>51</v>
      </c>
      <c r="C34" s="26" t="s">
        <v>50</v>
      </c>
      <c r="D34" s="26"/>
      <c r="E34" s="14" t="s">
        <v>162</v>
      </c>
      <c r="F34" s="14" t="s">
        <v>162</v>
      </c>
      <c r="G34" s="14" t="s">
        <v>162</v>
      </c>
      <c r="H34" s="14" t="s">
        <v>162</v>
      </c>
    </row>
    <row r="35" spans="1:8" s="42" customFormat="1" ht="28.5" customHeight="1">
      <c r="A35" s="53">
        <v>28</v>
      </c>
      <c r="B35" s="27" t="s">
        <v>53</v>
      </c>
      <c r="C35" s="26" t="s">
        <v>52</v>
      </c>
      <c r="D35" s="8" t="s">
        <v>173</v>
      </c>
      <c r="E35" s="14" t="s">
        <v>150</v>
      </c>
      <c r="F35" s="14" t="s">
        <v>150</v>
      </c>
      <c r="G35" s="14" t="s">
        <v>150</v>
      </c>
      <c r="H35" s="14" t="s">
        <v>150</v>
      </c>
    </row>
    <row r="36" spans="1:8" s="42" customFormat="1" ht="28.5" customHeight="1">
      <c r="A36" s="53">
        <v>29</v>
      </c>
      <c r="B36" s="27" t="s">
        <v>55</v>
      </c>
      <c r="C36" s="26" t="s">
        <v>54</v>
      </c>
      <c r="D36" s="26"/>
      <c r="E36" s="14" t="s">
        <v>153</v>
      </c>
      <c r="F36" s="14" t="s">
        <v>153</v>
      </c>
      <c r="G36" s="14" t="s">
        <v>153</v>
      </c>
      <c r="H36" s="14" t="s">
        <v>153</v>
      </c>
    </row>
    <row r="37" spans="1:8" s="42" customFormat="1" ht="28.5" customHeight="1">
      <c r="A37" s="53">
        <v>30</v>
      </c>
      <c r="B37" s="27" t="s">
        <v>57</v>
      </c>
      <c r="C37" s="26" t="s">
        <v>56</v>
      </c>
      <c r="D37" s="8" t="s">
        <v>173</v>
      </c>
      <c r="E37" s="14" t="s">
        <v>150</v>
      </c>
      <c r="F37" s="14" t="s">
        <v>150</v>
      </c>
      <c r="G37" s="14" t="s">
        <v>150</v>
      </c>
      <c r="H37" s="14" t="s">
        <v>150</v>
      </c>
    </row>
    <row r="38" spans="1:8" s="42" customFormat="1" ht="28.5" customHeight="1">
      <c r="A38" s="53">
        <v>31</v>
      </c>
      <c r="B38" s="27" t="s">
        <v>59</v>
      </c>
      <c r="C38" s="26" t="s">
        <v>58</v>
      </c>
      <c r="D38" s="8" t="s">
        <v>173</v>
      </c>
      <c r="E38" s="14" t="s">
        <v>150</v>
      </c>
      <c r="F38" s="14" t="s">
        <v>150</v>
      </c>
      <c r="G38" s="14" t="s">
        <v>150</v>
      </c>
      <c r="H38" s="14" t="s">
        <v>150</v>
      </c>
    </row>
    <row r="39" spans="1:8" s="42" customFormat="1" ht="28.5" customHeight="1">
      <c r="A39" s="53">
        <v>32</v>
      </c>
      <c r="B39" s="28" t="s">
        <v>184</v>
      </c>
      <c r="C39" s="29" t="s">
        <v>60</v>
      </c>
      <c r="D39" s="29"/>
      <c r="E39" s="12" t="s">
        <v>151</v>
      </c>
      <c r="F39" s="12" t="s">
        <v>151</v>
      </c>
      <c r="G39" s="12" t="s">
        <v>151</v>
      </c>
      <c r="H39" s="12" t="s">
        <v>151</v>
      </c>
    </row>
    <row r="40" spans="1:8" s="42" customFormat="1" ht="28.5" customHeight="1">
      <c r="A40" s="53">
        <v>33</v>
      </c>
      <c r="B40" s="11" t="s">
        <v>61</v>
      </c>
      <c r="C40" s="34" t="s">
        <v>62</v>
      </c>
      <c r="D40" s="34"/>
      <c r="E40" s="18" t="s">
        <v>145</v>
      </c>
      <c r="F40" s="19" t="s">
        <v>145</v>
      </c>
      <c r="G40" s="19" t="s">
        <v>145</v>
      </c>
      <c r="H40" s="20" t="s">
        <v>145</v>
      </c>
    </row>
    <row r="41" spans="1:8" s="42" customFormat="1" ht="28.5" customHeight="1">
      <c r="A41" s="53">
        <v>34</v>
      </c>
      <c r="B41" s="25" t="s">
        <v>63</v>
      </c>
      <c r="C41" s="35" t="s">
        <v>185</v>
      </c>
      <c r="D41" s="7" t="s">
        <v>173</v>
      </c>
      <c r="E41" s="13" t="s">
        <v>150</v>
      </c>
      <c r="F41" s="13" t="s">
        <v>150</v>
      </c>
      <c r="G41" s="13" t="s">
        <v>150</v>
      </c>
      <c r="H41" s="13" t="s">
        <v>150</v>
      </c>
    </row>
    <row r="42" spans="1:8" s="42" customFormat="1" ht="28.5" customHeight="1">
      <c r="A42" s="53">
        <v>35</v>
      </c>
      <c r="B42" s="27" t="s">
        <v>64</v>
      </c>
      <c r="C42" s="35" t="s">
        <v>65</v>
      </c>
      <c r="D42" s="8" t="s">
        <v>66</v>
      </c>
      <c r="E42" s="14" t="s">
        <v>154</v>
      </c>
      <c r="F42" s="14" t="s">
        <v>154</v>
      </c>
      <c r="G42" s="14" t="s">
        <v>154</v>
      </c>
      <c r="H42" s="14" t="s">
        <v>154</v>
      </c>
    </row>
    <row r="43" spans="1:8" s="42" customFormat="1" ht="28.5" customHeight="1">
      <c r="A43" s="53">
        <v>36</v>
      </c>
      <c r="B43" s="27" t="s">
        <v>67</v>
      </c>
      <c r="C43" s="35" t="s">
        <v>68</v>
      </c>
      <c r="D43" s="8" t="s">
        <v>69</v>
      </c>
      <c r="E43" s="14">
        <v>220</v>
      </c>
      <c r="F43" s="14">
        <v>220</v>
      </c>
      <c r="G43" s="14">
        <v>220</v>
      </c>
      <c r="H43" s="14">
        <v>220</v>
      </c>
    </row>
    <row r="44" spans="1:8" s="42" customFormat="1" ht="28.5" customHeight="1">
      <c r="A44" s="53">
        <v>37</v>
      </c>
      <c r="B44" s="27" t="s">
        <v>70</v>
      </c>
      <c r="C44" s="35" t="s">
        <v>71</v>
      </c>
      <c r="D44" s="8" t="s">
        <v>173</v>
      </c>
      <c r="E44" s="14" t="s">
        <v>150</v>
      </c>
      <c r="F44" s="14" t="s">
        <v>150</v>
      </c>
      <c r="G44" s="14" t="s">
        <v>150</v>
      </c>
      <c r="H44" s="14" t="s">
        <v>150</v>
      </c>
    </row>
    <row r="45" spans="1:8" s="42" customFormat="1" ht="28.5" customHeight="1">
      <c r="A45" s="53">
        <v>38</v>
      </c>
      <c r="B45" s="27" t="s">
        <v>72</v>
      </c>
      <c r="C45" s="35" t="s">
        <v>73</v>
      </c>
      <c r="D45" s="8" t="s">
        <v>173</v>
      </c>
      <c r="E45" s="14" t="s">
        <v>150</v>
      </c>
      <c r="F45" s="14" t="s">
        <v>150</v>
      </c>
      <c r="G45" s="14" t="s">
        <v>150</v>
      </c>
      <c r="H45" s="14" t="s">
        <v>150</v>
      </c>
    </row>
    <row r="46" spans="1:8" s="42" customFormat="1" ht="28.5" customHeight="1">
      <c r="A46" s="53">
        <v>39</v>
      </c>
      <c r="B46" s="27" t="s">
        <v>74</v>
      </c>
      <c r="C46" s="35" t="s">
        <v>75</v>
      </c>
      <c r="D46" s="8" t="s">
        <v>173</v>
      </c>
      <c r="E46" s="14" t="s">
        <v>150</v>
      </c>
      <c r="F46" s="14" t="s">
        <v>150</v>
      </c>
      <c r="G46" s="14" t="s">
        <v>150</v>
      </c>
      <c r="H46" s="14" t="s">
        <v>150</v>
      </c>
    </row>
    <row r="47" spans="1:8" s="42" customFormat="1" ht="28.5" customHeight="1">
      <c r="A47" s="53">
        <v>40</v>
      </c>
      <c r="B47" s="27" t="s">
        <v>76</v>
      </c>
      <c r="C47" s="35" t="s">
        <v>78</v>
      </c>
      <c r="D47" s="8" t="s">
        <v>173</v>
      </c>
      <c r="E47" s="14" t="s">
        <v>150</v>
      </c>
      <c r="F47" s="14" t="s">
        <v>150</v>
      </c>
      <c r="G47" s="14" t="s">
        <v>150</v>
      </c>
      <c r="H47" s="14" t="s">
        <v>150</v>
      </c>
    </row>
    <row r="48" spans="1:8" s="42" customFormat="1" ht="27.75" customHeight="1">
      <c r="A48" s="53">
        <v>41</v>
      </c>
      <c r="B48" s="27" t="s">
        <v>77</v>
      </c>
      <c r="C48" s="36" t="s">
        <v>186</v>
      </c>
      <c r="D48" s="37"/>
      <c r="E48" s="14">
        <v>2.5</v>
      </c>
      <c r="F48" s="14">
        <v>2.5</v>
      </c>
      <c r="G48" s="14">
        <v>2.5</v>
      </c>
      <c r="H48" s="14">
        <v>2.5</v>
      </c>
    </row>
    <row r="49" spans="1:8" s="42" customFormat="1" ht="27.75" customHeight="1">
      <c r="A49" s="53">
        <v>42</v>
      </c>
      <c r="B49" s="27" t="s">
        <v>79</v>
      </c>
      <c r="C49" s="36" t="s">
        <v>187</v>
      </c>
      <c r="D49" s="37"/>
      <c r="E49" s="14" t="s">
        <v>150</v>
      </c>
      <c r="F49" s="14" t="s">
        <v>150</v>
      </c>
      <c r="G49" s="14" t="s">
        <v>150</v>
      </c>
      <c r="H49" s="14" t="s">
        <v>150</v>
      </c>
    </row>
    <row r="50" spans="1:8" s="42" customFormat="1" ht="28.5" customHeight="1">
      <c r="A50" s="53">
        <v>43</v>
      </c>
      <c r="B50" s="27" t="s">
        <v>81</v>
      </c>
      <c r="C50" s="35" t="s">
        <v>80</v>
      </c>
      <c r="D50" s="8" t="s">
        <v>173</v>
      </c>
      <c r="E50" s="14" t="s">
        <v>150</v>
      </c>
      <c r="F50" s="14" t="s">
        <v>150</v>
      </c>
      <c r="G50" s="14" t="s">
        <v>150</v>
      </c>
      <c r="H50" s="14" t="s">
        <v>150</v>
      </c>
    </row>
    <row r="51" spans="1:8" s="42" customFormat="1" ht="28.5" customHeight="1">
      <c r="A51" s="53">
        <v>44</v>
      </c>
      <c r="B51" s="27" t="s">
        <v>83</v>
      </c>
      <c r="C51" s="35" t="s">
        <v>82</v>
      </c>
      <c r="D51" s="8" t="s">
        <v>173</v>
      </c>
      <c r="E51" s="14" t="s">
        <v>150</v>
      </c>
      <c r="F51" s="14" t="s">
        <v>150</v>
      </c>
      <c r="G51" s="14" t="s">
        <v>150</v>
      </c>
      <c r="H51" s="14" t="s">
        <v>150</v>
      </c>
    </row>
    <row r="52" spans="1:8" s="42" customFormat="1" ht="28.5" customHeight="1">
      <c r="A52" s="53">
        <v>45</v>
      </c>
      <c r="B52" s="27" t="s">
        <v>85</v>
      </c>
      <c r="C52" s="35" t="s">
        <v>84</v>
      </c>
      <c r="D52" s="8" t="s">
        <v>173</v>
      </c>
      <c r="E52" s="14" t="s">
        <v>150</v>
      </c>
      <c r="F52" s="14" t="s">
        <v>150</v>
      </c>
      <c r="G52" s="14" t="s">
        <v>150</v>
      </c>
      <c r="H52" s="14" t="s">
        <v>150</v>
      </c>
    </row>
    <row r="53" spans="1:8" s="42" customFormat="1" ht="28.5" customHeight="1">
      <c r="A53" s="53">
        <v>46</v>
      </c>
      <c r="B53" s="27" t="s">
        <v>87</v>
      </c>
      <c r="C53" s="35" t="s">
        <v>86</v>
      </c>
      <c r="D53" s="8" t="s">
        <v>173</v>
      </c>
      <c r="E53" s="14" t="s">
        <v>150</v>
      </c>
      <c r="F53" s="14" t="s">
        <v>150</v>
      </c>
      <c r="G53" s="14" t="s">
        <v>150</v>
      </c>
      <c r="H53" s="14" t="s">
        <v>150</v>
      </c>
    </row>
    <row r="54" spans="1:8" s="42" customFormat="1" ht="28.5" customHeight="1">
      <c r="A54" s="53">
        <v>47</v>
      </c>
      <c r="B54" s="27" t="s">
        <v>89</v>
      </c>
      <c r="C54" s="35" t="s">
        <v>88</v>
      </c>
      <c r="D54" s="8" t="s">
        <v>173</v>
      </c>
      <c r="E54" s="14" t="s">
        <v>150</v>
      </c>
      <c r="F54" s="14" t="s">
        <v>150</v>
      </c>
      <c r="G54" s="14" t="s">
        <v>150</v>
      </c>
      <c r="H54" s="14" t="s">
        <v>150</v>
      </c>
    </row>
    <row r="55" spans="1:8" s="42" customFormat="1" ht="28.5" customHeight="1">
      <c r="A55" s="53">
        <v>48</v>
      </c>
      <c r="B55" s="27" t="s">
        <v>91</v>
      </c>
      <c r="C55" s="35" t="s">
        <v>90</v>
      </c>
      <c r="D55" s="8" t="s">
        <v>173</v>
      </c>
      <c r="E55" s="14" t="s">
        <v>150</v>
      </c>
      <c r="F55" s="14" t="s">
        <v>150</v>
      </c>
      <c r="G55" s="14" t="s">
        <v>150</v>
      </c>
      <c r="H55" s="14" t="s">
        <v>150</v>
      </c>
    </row>
    <row r="56" spans="1:8" s="42" customFormat="1" ht="28.5" customHeight="1">
      <c r="A56" s="53">
        <v>49</v>
      </c>
      <c r="B56" s="27" t="s">
        <v>93</v>
      </c>
      <c r="C56" s="35" t="s">
        <v>92</v>
      </c>
      <c r="D56" s="8" t="s">
        <v>173</v>
      </c>
      <c r="E56" s="14" t="s">
        <v>150</v>
      </c>
      <c r="F56" s="14" t="s">
        <v>150</v>
      </c>
      <c r="G56" s="14" t="s">
        <v>150</v>
      </c>
      <c r="H56" s="14" t="s">
        <v>150</v>
      </c>
    </row>
    <row r="57" spans="1:8" s="42" customFormat="1" ht="28.5" customHeight="1">
      <c r="A57" s="53">
        <v>50</v>
      </c>
      <c r="B57" s="27" t="s">
        <v>95</v>
      </c>
      <c r="C57" s="35" t="s">
        <v>94</v>
      </c>
      <c r="D57" s="26"/>
      <c r="E57" s="14" t="s">
        <v>233</v>
      </c>
      <c r="F57" s="14" t="s">
        <v>233</v>
      </c>
      <c r="G57" s="14" t="s">
        <v>233</v>
      </c>
      <c r="H57" s="14" t="s">
        <v>233</v>
      </c>
    </row>
    <row r="58" spans="1:8" s="42" customFormat="1" ht="28.5" customHeight="1">
      <c r="A58" s="53">
        <v>51</v>
      </c>
      <c r="B58" s="27" t="s">
        <v>97</v>
      </c>
      <c r="C58" s="35" t="s">
        <v>96</v>
      </c>
      <c r="D58" s="8" t="s">
        <v>173</v>
      </c>
      <c r="E58" s="14" t="s">
        <v>150</v>
      </c>
      <c r="F58" s="14" t="s">
        <v>150</v>
      </c>
      <c r="G58" s="14" t="s">
        <v>150</v>
      </c>
      <c r="H58" s="14" t="s">
        <v>150</v>
      </c>
    </row>
    <row r="59" spans="1:8" s="42" customFormat="1" ht="28.5" customHeight="1">
      <c r="A59" s="53">
        <v>52</v>
      </c>
      <c r="B59" s="27" t="s">
        <v>99</v>
      </c>
      <c r="C59" s="35" t="s">
        <v>98</v>
      </c>
      <c r="D59" s="8" t="s">
        <v>173</v>
      </c>
      <c r="E59" s="14" t="s">
        <v>150</v>
      </c>
      <c r="F59" s="14" t="s">
        <v>150</v>
      </c>
      <c r="G59" s="14" t="s">
        <v>150</v>
      </c>
      <c r="H59" s="14" t="s">
        <v>150</v>
      </c>
    </row>
    <row r="60" spans="1:8" s="42" customFormat="1" ht="28.5" customHeight="1">
      <c r="A60" s="53">
        <v>53</v>
      </c>
      <c r="B60" s="27" t="s">
        <v>101</v>
      </c>
      <c r="C60" s="35" t="s">
        <v>100</v>
      </c>
      <c r="D60" s="8" t="s">
        <v>173</v>
      </c>
      <c r="E60" s="14" t="s">
        <v>151</v>
      </c>
      <c r="F60" s="14" t="s">
        <v>151</v>
      </c>
      <c r="G60" s="14" t="s">
        <v>151</v>
      </c>
      <c r="H60" s="14" t="s">
        <v>151</v>
      </c>
    </row>
    <row r="61" spans="1:8" s="42" customFormat="1" ht="28.5" customHeight="1">
      <c r="A61" s="53">
        <v>54</v>
      </c>
      <c r="B61" s="27" t="s">
        <v>103</v>
      </c>
      <c r="C61" s="35" t="s">
        <v>102</v>
      </c>
      <c r="D61" s="8" t="s">
        <v>173</v>
      </c>
      <c r="E61" s="14" t="s">
        <v>151</v>
      </c>
      <c r="F61" s="14" t="s">
        <v>151</v>
      </c>
      <c r="G61" s="14" t="s">
        <v>151</v>
      </c>
      <c r="H61" s="14" t="s">
        <v>151</v>
      </c>
    </row>
    <row r="62" spans="1:8" s="42" customFormat="1" ht="28.5" customHeight="1">
      <c r="A62" s="53">
        <v>55</v>
      </c>
      <c r="B62" s="27" t="s">
        <v>105</v>
      </c>
      <c r="C62" s="35" t="s">
        <v>104</v>
      </c>
      <c r="D62" s="8" t="s">
        <v>173</v>
      </c>
      <c r="E62" s="14" t="s">
        <v>150</v>
      </c>
      <c r="F62" s="14" t="s">
        <v>150</v>
      </c>
      <c r="G62" s="14" t="s">
        <v>150</v>
      </c>
      <c r="H62" s="14" t="s">
        <v>150</v>
      </c>
    </row>
    <row r="63" spans="1:8" s="42" customFormat="1" ht="28.5" customHeight="1">
      <c r="A63" s="53">
        <v>56</v>
      </c>
      <c r="B63" s="28" t="s">
        <v>188</v>
      </c>
      <c r="C63" s="38" t="s">
        <v>106</v>
      </c>
      <c r="D63" s="10" t="s">
        <v>173</v>
      </c>
      <c r="E63" s="12" t="s">
        <v>150</v>
      </c>
      <c r="F63" s="12" t="s">
        <v>150</v>
      </c>
      <c r="G63" s="12" t="s">
        <v>150</v>
      </c>
      <c r="H63" s="12" t="s">
        <v>150</v>
      </c>
    </row>
    <row r="64" spans="1:8" s="42" customFormat="1" ht="28.5" customHeight="1">
      <c r="A64" s="53">
        <v>57</v>
      </c>
      <c r="B64" s="11" t="s">
        <v>107</v>
      </c>
      <c r="C64" s="30" t="s">
        <v>108</v>
      </c>
      <c r="D64" s="31"/>
      <c r="E64" s="18" t="s">
        <v>145</v>
      </c>
      <c r="F64" s="19" t="s">
        <v>145</v>
      </c>
      <c r="G64" s="19" t="s">
        <v>145</v>
      </c>
      <c r="H64" s="20" t="s">
        <v>145</v>
      </c>
    </row>
    <row r="65" spans="1:8" s="42" customFormat="1" ht="28.5" customHeight="1">
      <c r="A65" s="53">
        <v>58</v>
      </c>
      <c r="B65" s="25" t="s">
        <v>109</v>
      </c>
      <c r="C65" s="32" t="s">
        <v>110</v>
      </c>
      <c r="D65" s="7" t="s">
        <v>173</v>
      </c>
      <c r="E65" s="13" t="s">
        <v>150</v>
      </c>
      <c r="F65" s="13" t="s">
        <v>150</v>
      </c>
      <c r="G65" s="13" t="s">
        <v>150</v>
      </c>
      <c r="H65" s="13" t="s">
        <v>150</v>
      </c>
    </row>
    <row r="66" spans="1:8" s="42" customFormat="1" ht="28.5" customHeight="1">
      <c r="A66" s="53">
        <v>59</v>
      </c>
      <c r="B66" s="27" t="s">
        <v>111</v>
      </c>
      <c r="C66" s="26" t="s">
        <v>112</v>
      </c>
      <c r="D66" s="8" t="s">
        <v>173</v>
      </c>
      <c r="E66" s="14" t="s">
        <v>150</v>
      </c>
      <c r="F66" s="14" t="s">
        <v>150</v>
      </c>
      <c r="G66" s="14" t="s">
        <v>150</v>
      </c>
      <c r="H66" s="14" t="s">
        <v>150</v>
      </c>
    </row>
    <row r="67" spans="1:8" s="42" customFormat="1" ht="28.5" customHeight="1">
      <c r="A67" s="53">
        <v>60</v>
      </c>
      <c r="B67" s="27" t="s">
        <v>113</v>
      </c>
      <c r="C67" s="26" t="s">
        <v>114</v>
      </c>
      <c r="D67" s="8" t="s">
        <v>173</v>
      </c>
      <c r="E67" s="14" t="s">
        <v>150</v>
      </c>
      <c r="F67" s="14" t="s">
        <v>150</v>
      </c>
      <c r="G67" s="14" t="s">
        <v>150</v>
      </c>
      <c r="H67" s="14" t="s">
        <v>150</v>
      </c>
    </row>
    <row r="68" spans="1:8" s="42" customFormat="1" ht="28.5" customHeight="1">
      <c r="A68" s="53">
        <v>61</v>
      </c>
      <c r="B68" s="27" t="s">
        <v>115</v>
      </c>
      <c r="C68" s="26" t="s">
        <v>116</v>
      </c>
      <c r="D68" s="8" t="s">
        <v>173</v>
      </c>
      <c r="E68" s="14" t="s">
        <v>150</v>
      </c>
      <c r="F68" s="14" t="s">
        <v>150</v>
      </c>
      <c r="G68" s="14" t="s">
        <v>150</v>
      </c>
      <c r="H68" s="14" t="s">
        <v>150</v>
      </c>
    </row>
    <row r="69" spans="1:8" s="42" customFormat="1" ht="28.5" customHeight="1">
      <c r="A69" s="53">
        <v>62</v>
      </c>
      <c r="B69" s="27" t="s">
        <v>117</v>
      </c>
      <c r="C69" s="26" t="s">
        <v>118</v>
      </c>
      <c r="D69" s="8" t="s">
        <v>173</v>
      </c>
      <c r="E69" s="14" t="s">
        <v>150</v>
      </c>
      <c r="F69" s="14" t="s">
        <v>150</v>
      </c>
      <c r="G69" s="14" t="s">
        <v>150</v>
      </c>
      <c r="H69" s="14" t="s">
        <v>150</v>
      </c>
    </row>
    <row r="70" spans="1:8" s="42" customFormat="1" ht="28.5" customHeight="1">
      <c r="A70" s="53">
        <v>63</v>
      </c>
      <c r="B70" s="27" t="s">
        <v>119</v>
      </c>
      <c r="C70" s="26" t="s">
        <v>120</v>
      </c>
      <c r="D70" s="8" t="s">
        <v>173</v>
      </c>
      <c r="E70" s="14" t="s">
        <v>150</v>
      </c>
      <c r="F70" s="14" t="s">
        <v>150</v>
      </c>
      <c r="G70" s="14" t="s">
        <v>150</v>
      </c>
      <c r="H70" s="14" t="s">
        <v>150</v>
      </c>
    </row>
    <row r="71" spans="1:8" s="42" customFormat="1" ht="28.5" customHeight="1">
      <c r="A71" s="53">
        <v>64</v>
      </c>
      <c r="B71" s="27" t="s">
        <v>121</v>
      </c>
      <c r="C71" s="26" t="s">
        <v>122</v>
      </c>
      <c r="D71" s="8" t="s">
        <v>173</v>
      </c>
      <c r="E71" s="14" t="s">
        <v>150</v>
      </c>
      <c r="F71" s="14" t="s">
        <v>150</v>
      </c>
      <c r="G71" s="14" t="s">
        <v>150</v>
      </c>
      <c r="H71" s="14" t="s">
        <v>150</v>
      </c>
    </row>
    <row r="72" spans="1:8" s="42" customFormat="1" ht="28.5" customHeight="1">
      <c r="A72" s="53">
        <v>65</v>
      </c>
      <c r="B72" s="27" t="s">
        <v>123</v>
      </c>
      <c r="C72" s="26" t="s">
        <v>124</v>
      </c>
      <c r="D72" s="8" t="s">
        <v>173</v>
      </c>
      <c r="E72" s="14" t="s">
        <v>150</v>
      </c>
      <c r="F72" s="14" t="s">
        <v>150</v>
      </c>
      <c r="G72" s="14" t="s">
        <v>150</v>
      </c>
      <c r="H72" s="14" t="s">
        <v>150</v>
      </c>
    </row>
    <row r="73" spans="1:8" s="42" customFormat="1" ht="28.5" customHeight="1">
      <c r="A73" s="53">
        <v>66</v>
      </c>
      <c r="B73" s="27" t="s">
        <v>125</v>
      </c>
      <c r="C73" s="26" t="s">
        <v>126</v>
      </c>
      <c r="D73" s="8" t="s">
        <v>127</v>
      </c>
      <c r="E73" s="14" t="s">
        <v>150</v>
      </c>
      <c r="F73" s="14" t="s">
        <v>150</v>
      </c>
      <c r="G73" s="14" t="s">
        <v>150</v>
      </c>
      <c r="H73" s="14" t="s">
        <v>150</v>
      </c>
    </row>
    <row r="74" spans="1:8" s="42" customFormat="1" ht="28.5" customHeight="1">
      <c r="A74" s="53">
        <v>67</v>
      </c>
      <c r="B74" s="27" t="s">
        <v>128</v>
      </c>
      <c r="C74" s="26" t="s">
        <v>129</v>
      </c>
      <c r="D74" s="8" t="s">
        <v>173</v>
      </c>
      <c r="E74" s="14" t="s">
        <v>150</v>
      </c>
      <c r="F74" s="14" t="s">
        <v>150</v>
      </c>
      <c r="G74" s="14" t="s">
        <v>150</v>
      </c>
      <c r="H74" s="14" t="s">
        <v>150</v>
      </c>
    </row>
    <row r="75" spans="1:8" s="42" customFormat="1" ht="28.5" customHeight="1">
      <c r="A75" s="53">
        <v>68</v>
      </c>
      <c r="B75" s="27" t="s">
        <v>130</v>
      </c>
      <c r="C75" s="26" t="s">
        <v>189</v>
      </c>
      <c r="D75" s="8" t="s">
        <v>173</v>
      </c>
      <c r="E75" s="14" t="s">
        <v>150</v>
      </c>
      <c r="F75" s="14" t="s">
        <v>150</v>
      </c>
      <c r="G75" s="14" t="s">
        <v>150</v>
      </c>
      <c r="H75" s="14" t="s">
        <v>150</v>
      </c>
    </row>
    <row r="76" spans="1:8" s="42" customFormat="1" ht="28.5" customHeight="1">
      <c r="A76" s="53">
        <v>69</v>
      </c>
      <c r="B76" s="27" t="s">
        <v>131</v>
      </c>
      <c r="C76" s="26" t="s">
        <v>132</v>
      </c>
      <c r="D76" s="8" t="s">
        <v>173</v>
      </c>
      <c r="E76" s="14" t="s">
        <v>150</v>
      </c>
      <c r="F76" s="14" t="s">
        <v>150</v>
      </c>
      <c r="G76" s="14" t="s">
        <v>150</v>
      </c>
      <c r="H76" s="14" t="s">
        <v>150</v>
      </c>
    </row>
    <row r="77" spans="1:8" s="42" customFormat="1" ht="28.5" customHeight="1">
      <c r="A77" s="53">
        <v>70</v>
      </c>
      <c r="B77" s="27" t="s">
        <v>133</v>
      </c>
      <c r="C77" s="26" t="s">
        <v>134</v>
      </c>
      <c r="D77" s="8" t="s">
        <v>173</v>
      </c>
      <c r="E77" s="14" t="s">
        <v>150</v>
      </c>
      <c r="F77" s="14" t="s">
        <v>150</v>
      </c>
      <c r="G77" s="14" t="s">
        <v>150</v>
      </c>
      <c r="H77" s="14" t="s">
        <v>150</v>
      </c>
    </row>
    <row r="78" spans="1:8" s="42" customFormat="1" ht="28.5" customHeight="1">
      <c r="A78" s="53">
        <v>71</v>
      </c>
      <c r="B78" s="27" t="s">
        <v>135</v>
      </c>
      <c r="C78" s="26" t="s">
        <v>190</v>
      </c>
      <c r="D78" s="8" t="s">
        <v>173</v>
      </c>
      <c r="E78" s="14" t="s">
        <v>150</v>
      </c>
      <c r="F78" s="14" t="s">
        <v>150</v>
      </c>
      <c r="G78" s="14" t="s">
        <v>150</v>
      </c>
      <c r="H78" s="14" t="s">
        <v>150</v>
      </c>
    </row>
    <row r="79" spans="1:8" s="42" customFormat="1" ht="28.5" customHeight="1">
      <c r="A79" s="53">
        <v>72</v>
      </c>
      <c r="B79" s="27" t="s">
        <v>191</v>
      </c>
      <c r="C79" s="26" t="s">
        <v>192</v>
      </c>
      <c r="D79" s="8" t="s">
        <v>173</v>
      </c>
      <c r="E79" s="14" t="s">
        <v>151</v>
      </c>
      <c r="F79" s="14" t="s">
        <v>151</v>
      </c>
      <c r="G79" s="14" t="s">
        <v>151</v>
      </c>
      <c r="H79" s="14" t="s">
        <v>151</v>
      </c>
    </row>
    <row r="80" spans="1:8" s="42" customFormat="1" ht="18" customHeight="1">
      <c r="A80" s="53">
        <v>73</v>
      </c>
      <c r="B80" s="28" t="s">
        <v>193</v>
      </c>
      <c r="C80" s="29" t="s">
        <v>194</v>
      </c>
      <c r="D80" s="10" t="s">
        <v>173</v>
      </c>
      <c r="E80" s="12" t="s">
        <v>151</v>
      </c>
      <c r="F80" s="12" t="s">
        <v>151</v>
      </c>
      <c r="G80" s="12" t="s">
        <v>151</v>
      </c>
      <c r="H80" s="12" t="s">
        <v>151</v>
      </c>
    </row>
    <row r="81" spans="1:8" s="42" customFormat="1" ht="33" customHeight="1">
      <c r="A81" s="53">
        <v>74</v>
      </c>
      <c r="B81" s="39" t="s">
        <v>136</v>
      </c>
      <c r="C81" s="40" t="s">
        <v>137</v>
      </c>
      <c r="D81" s="40"/>
      <c r="E81" s="12" t="s">
        <v>147</v>
      </c>
      <c r="F81" s="12" t="s">
        <v>147</v>
      </c>
      <c r="G81" s="12" t="s">
        <v>147</v>
      </c>
      <c r="H81" s="12" t="s">
        <v>147</v>
      </c>
    </row>
    <row r="82" spans="1:8" s="42" customFormat="1" ht="30" customHeight="1">
      <c r="A82" s="53">
        <v>75</v>
      </c>
      <c r="B82" s="24" t="s">
        <v>138</v>
      </c>
      <c r="C82" s="41" t="s">
        <v>139</v>
      </c>
      <c r="D82" s="41"/>
      <c r="E82" s="17" t="s">
        <v>147</v>
      </c>
      <c r="F82" s="17" t="s">
        <v>147</v>
      </c>
      <c r="G82" s="17" t="s">
        <v>147</v>
      </c>
      <c r="H82" s="17" t="s">
        <v>147</v>
      </c>
    </row>
    <row r="83" spans="1:8" s="42" customFormat="1" ht="30.75" customHeight="1">
      <c r="A83" s="53">
        <v>76</v>
      </c>
      <c r="B83" s="24" t="s">
        <v>140</v>
      </c>
      <c r="C83" s="41" t="s">
        <v>141</v>
      </c>
      <c r="D83" s="41"/>
      <c r="E83" s="17" t="s">
        <v>147</v>
      </c>
      <c r="F83" s="17" t="s">
        <v>147</v>
      </c>
      <c r="G83" s="17" t="s">
        <v>147</v>
      </c>
      <c r="H83" s="17" t="s">
        <v>147</v>
      </c>
    </row>
    <row r="84" spans="1:8" s="42" customFormat="1">
      <c r="B84" s="49"/>
      <c r="C84" s="49"/>
      <c r="D84" s="49"/>
    </row>
    <row r="85" spans="1:8" s="42" customFormat="1">
      <c r="B85" s="49"/>
      <c r="C85" s="49"/>
      <c r="D85" s="49"/>
    </row>
  </sheetData>
  <mergeCells count="1">
    <mergeCell ref="B6:C6"/>
  </mergeCells>
  <phoneticPr fontId="21" type="noConversion"/>
  <pageMargins left="0.75" right="0.75" top="1" bottom="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7"/>
  <dimension ref="A7:H91"/>
  <sheetViews>
    <sheetView view="pageBreakPreview" workbookViewId="0">
      <selection activeCell="D23" sqref="D23"/>
    </sheetView>
  </sheetViews>
  <sheetFormatPr defaultColWidth="0" defaultRowHeight="12.75"/>
  <cols>
    <col min="1" max="1" width="6.28515625" style="52" customWidth="1"/>
    <col min="2" max="2" width="36.42578125" style="52" bestFit="1" customWidth="1"/>
    <col min="3" max="3" width="19.140625" style="52" customWidth="1"/>
    <col min="4" max="4" width="17.85546875" style="53" bestFit="1" customWidth="1"/>
    <col min="5" max="5" width="16.140625" style="52" customWidth="1"/>
    <col min="6" max="6" width="11" style="52" customWidth="1"/>
    <col min="7" max="7" width="22.28515625" style="52" hidden="1" customWidth="1"/>
    <col min="8" max="8" width="15.140625" style="52" hidden="1" customWidth="1"/>
    <col min="9" max="16384" width="0" style="52" hidden="1"/>
  </cols>
  <sheetData>
    <row r="7" spans="1:8" ht="11.25" customHeight="1"/>
    <row r="8" spans="1:8" ht="24" customHeight="1">
      <c r="B8" s="93" t="s">
        <v>272</v>
      </c>
      <c r="C8" s="93"/>
      <c r="D8" s="93"/>
      <c r="E8" s="93"/>
    </row>
    <row r="9" spans="1:8">
      <c r="B9" s="96" t="s">
        <v>247</v>
      </c>
      <c r="C9" s="96"/>
    </row>
    <row r="11" spans="1:8">
      <c r="A11" s="66" t="s">
        <v>274</v>
      </c>
      <c r="B11" s="71"/>
      <c r="C11" s="56"/>
      <c r="D11" s="94" t="str">
        <f>INDEX(G16:G22,G15)</f>
        <v>Edelnor - 12 - 31,5 - 1250</v>
      </c>
      <c r="E11" s="95"/>
    </row>
    <row r="12" spans="1:8">
      <c r="A12" s="72" t="s">
        <v>0</v>
      </c>
      <c r="B12" s="72" t="s">
        <v>1</v>
      </c>
      <c r="C12" s="72" t="s">
        <v>2</v>
      </c>
      <c r="D12" s="55"/>
      <c r="E12" s="56"/>
    </row>
    <row r="13" spans="1:8">
      <c r="A13" s="54"/>
      <c r="B13" s="68"/>
      <c r="C13" s="69"/>
      <c r="D13" s="62" t="s">
        <v>239</v>
      </c>
      <c r="E13" s="67" t="s">
        <v>240</v>
      </c>
    </row>
    <row r="14" spans="1:8">
      <c r="A14" s="92"/>
      <c r="B14" s="92"/>
      <c r="C14" s="61"/>
      <c r="D14" s="57"/>
      <c r="E14" s="58"/>
    </row>
    <row r="15" spans="1:8">
      <c r="A15" s="60" t="s">
        <v>3</v>
      </c>
      <c r="B15" s="60" t="s">
        <v>4</v>
      </c>
      <c r="C15" s="60"/>
      <c r="D15" s="57"/>
      <c r="E15" s="57"/>
      <c r="G15" s="52">
        <v>1</v>
      </c>
    </row>
    <row r="16" spans="1:8">
      <c r="A16" s="65" t="s">
        <v>5</v>
      </c>
      <c r="B16" s="63" t="s">
        <v>6</v>
      </c>
      <c r="C16" s="54" t="s">
        <v>7</v>
      </c>
      <c r="D16" s="57">
        <f>IF(VLOOKUP(H16,Resumen_12kV!$A$8:$AO$83,$G$15+4)="","",VLOOKUP(H16,Resumen_12kV!$A$8:$AO$83,$G$15+4))</f>
        <v>12</v>
      </c>
      <c r="E16" s="58"/>
      <c r="G16" s="59" t="s">
        <v>268</v>
      </c>
      <c r="H16" s="53">
        <v>1</v>
      </c>
    </row>
    <row r="17" spans="1:8">
      <c r="A17" s="65" t="s">
        <v>8</v>
      </c>
      <c r="B17" s="63" t="s">
        <v>9</v>
      </c>
      <c r="C17" s="54" t="s">
        <v>164</v>
      </c>
      <c r="D17" s="57">
        <f>IF(VLOOKUP(H17,Resumen_12kV!$A$8:$AO$83,$G$15+4)="","",VLOOKUP(H17,Resumen_12kV!$A$8:$AO$83,$G$15+4))</f>
        <v>31.5</v>
      </c>
      <c r="E17" s="58"/>
      <c r="G17" s="59" t="s">
        <v>269</v>
      </c>
      <c r="H17" s="53">
        <v>2</v>
      </c>
    </row>
    <row r="18" spans="1:8">
      <c r="A18" s="65" t="s">
        <v>10</v>
      </c>
      <c r="B18" s="63" t="s">
        <v>11</v>
      </c>
      <c r="C18" s="54" t="s">
        <v>165</v>
      </c>
      <c r="D18" s="57">
        <f>IF(VLOOKUP(H18,Resumen_12kV!$A$8:$AO$83,$G$15+4)="","",VLOOKUP(H18,Resumen_12kV!$A$8:$AO$83,$G$15+4))</f>
        <v>1250</v>
      </c>
      <c r="E18" s="58"/>
      <c r="G18" s="59" t="s">
        <v>270</v>
      </c>
      <c r="H18" s="53">
        <v>3</v>
      </c>
    </row>
    <row r="19" spans="1:8">
      <c r="A19" s="65" t="s">
        <v>12</v>
      </c>
      <c r="B19" s="63" t="s">
        <v>13</v>
      </c>
      <c r="C19" s="54" t="s">
        <v>166</v>
      </c>
      <c r="D19" s="57">
        <f>IF(VLOOKUP(H19,Resumen_12kV!$A$8:$AO$83,$G$15+4)="","",VLOOKUP(H19,Resumen_12kV!$A$8:$AO$83,$G$15+4))</f>
        <v>75</v>
      </c>
      <c r="E19" s="58"/>
      <c r="G19" s="59" t="s">
        <v>271</v>
      </c>
      <c r="H19" s="53">
        <v>4</v>
      </c>
    </row>
    <row r="20" spans="1:8">
      <c r="A20" s="65" t="s">
        <v>14</v>
      </c>
      <c r="B20" s="63" t="s">
        <v>15</v>
      </c>
      <c r="C20" s="54" t="s">
        <v>7</v>
      </c>
      <c r="D20" s="57">
        <f>IF(VLOOKUP(H20,Resumen_12kV!$A$8:$AO$83,$G$15+4)="","",VLOOKUP(H20,Resumen_12kV!$A$8:$AO$83,$G$15+4))</f>
        <v>28</v>
      </c>
      <c r="E20" s="58"/>
      <c r="G20" s="59"/>
      <c r="H20" s="53">
        <v>5</v>
      </c>
    </row>
    <row r="21" spans="1:8">
      <c r="A21" s="65" t="s">
        <v>16</v>
      </c>
      <c r="B21" s="63" t="s">
        <v>17</v>
      </c>
      <c r="C21" s="54" t="s">
        <v>167</v>
      </c>
      <c r="D21" s="57">
        <f>IF(VLOOKUP(H21,Resumen_12kV!$A$8:$AO$83,$G$15+4)="","",VLOOKUP(H21,Resumen_12kV!$A$8:$AO$83,$G$15+4))</f>
        <v>60</v>
      </c>
      <c r="E21" s="58"/>
      <c r="G21" s="59"/>
      <c r="H21" s="53">
        <v>6</v>
      </c>
    </row>
    <row r="22" spans="1:8">
      <c r="A22" s="65" t="s">
        <v>18</v>
      </c>
      <c r="B22" s="63" t="s">
        <v>19</v>
      </c>
      <c r="C22" s="63"/>
      <c r="D22" s="57">
        <f>IF(VLOOKUP(H22,Resumen_12kV!$A$8:$AO$83,$G$15+4)="","",VLOOKUP(H22,Resumen_12kV!$A$8:$AO$83,$G$15+4))</f>
        <v>3</v>
      </c>
      <c r="E22" s="58"/>
      <c r="G22" s="59"/>
      <c r="H22" s="53">
        <v>7</v>
      </c>
    </row>
    <row r="23" spans="1:8">
      <c r="A23" s="65" t="s">
        <v>20</v>
      </c>
      <c r="B23" s="63" t="s">
        <v>168</v>
      </c>
      <c r="C23" s="63"/>
      <c r="D23" s="57" t="str">
        <f>IF(VLOOKUP(H23,Resumen_12kV!$A$8:$AO$83,$G$15+4)="","",VLOOKUP(H23,Resumen_12kV!$A$8:$AO$83,$G$15+4))</f>
        <v>O-0,3s-CO-3min-CO</v>
      </c>
      <c r="E23" s="58"/>
      <c r="H23" s="53">
        <v>8</v>
      </c>
    </row>
    <row r="24" spans="1:8">
      <c r="A24" s="65" t="s">
        <v>21</v>
      </c>
      <c r="B24" s="63" t="s">
        <v>23</v>
      </c>
      <c r="C24" s="54" t="s">
        <v>24</v>
      </c>
      <c r="D24" s="57" t="str">
        <f>IF(VLOOKUP(H24,Resumen_12kV!$A$8:$AO$83,$G$15+4)="","",VLOOKUP(H24,Resumen_12kV!$A$8:$AO$83,$G$15+4))</f>
        <v>-</v>
      </c>
      <c r="E24" s="58"/>
      <c r="H24" s="53">
        <v>9</v>
      </c>
    </row>
    <row r="25" spans="1:8">
      <c r="A25" s="65" t="s">
        <v>22</v>
      </c>
      <c r="B25" s="63" t="s">
        <v>169</v>
      </c>
      <c r="C25" s="54" t="s">
        <v>170</v>
      </c>
      <c r="D25" s="57" t="str">
        <f>IF(VLOOKUP(H25,Resumen_12kV!$A$8:$AO$83,$G$15+4)="","",VLOOKUP(H25,Resumen_12kV!$A$8:$AO$83,$G$15+4))</f>
        <v>Vacío o SF6</v>
      </c>
      <c r="E25" s="58"/>
      <c r="H25" s="53">
        <v>10</v>
      </c>
    </row>
    <row r="26" spans="1:8">
      <c r="A26" s="60" t="s">
        <v>25</v>
      </c>
      <c r="B26" s="60" t="s">
        <v>26</v>
      </c>
      <c r="C26" s="60"/>
      <c r="D26" s="57" t="str">
        <f>IF(VLOOKUP(H26,Resumen_12kV!$A$8:$AO$83,$G$15+4)="","",VLOOKUP(H26,Resumen_12kV!$A$8:$AO$83,$G$15+4))</f>
        <v/>
      </c>
      <c r="E26" s="58"/>
      <c r="H26" s="53">
        <v>11</v>
      </c>
    </row>
    <row r="27" spans="1:8">
      <c r="A27" s="65" t="s">
        <v>27</v>
      </c>
      <c r="B27" s="63" t="s">
        <v>28</v>
      </c>
      <c r="C27" s="63"/>
      <c r="D27" s="57" t="str">
        <f>IF(VLOOKUP(H27,Resumen_12kV!$A$8:$AO$83,$G$15+4)="","",VLOOKUP(H27,Resumen_12kV!$A$8:$AO$83,$G$15+4))</f>
        <v>IEC-62271-100</v>
      </c>
      <c r="E27" s="58"/>
      <c r="H27" s="53">
        <v>12</v>
      </c>
    </row>
    <row r="28" spans="1:8">
      <c r="A28" s="65" t="s">
        <v>29</v>
      </c>
      <c r="B28" s="63" t="s">
        <v>30</v>
      </c>
      <c r="C28" s="63"/>
      <c r="D28" s="57" t="str">
        <f>IF(VLOOKUP(H28,Resumen_12kV!$A$8:$AO$83,$G$15+4)="","",VLOOKUP(H28,Resumen_12kV!$A$8:$AO$83,$G$15+4))</f>
        <v>-</v>
      </c>
      <c r="E28" s="58"/>
      <c r="H28" s="53">
        <v>13</v>
      </c>
    </row>
    <row r="29" spans="1:8">
      <c r="A29" s="65" t="s">
        <v>31</v>
      </c>
      <c r="B29" s="63" t="s">
        <v>32</v>
      </c>
      <c r="C29" s="63"/>
      <c r="D29" s="57" t="str">
        <f>IF(VLOOKUP(H29,Resumen_12kV!$A$8:$AO$83,$G$15+4)="","",VLOOKUP(H29,Resumen_12kV!$A$8:$AO$83,$G$15+4))</f>
        <v>Extraíble</v>
      </c>
      <c r="E29" s="58"/>
      <c r="H29" s="53">
        <v>14</v>
      </c>
    </row>
    <row r="30" spans="1:8">
      <c r="A30" s="65" t="s">
        <v>33</v>
      </c>
      <c r="B30" s="63" t="s">
        <v>34</v>
      </c>
      <c r="C30" s="54" t="s">
        <v>171</v>
      </c>
      <c r="D30" s="57" t="str">
        <f>IF(VLOOKUP(H30,Resumen_12kV!$A$8:$AO$83,$G$15+4)="","",VLOOKUP(H30,Resumen_12kV!$A$8:$AO$83,$G$15+4))</f>
        <v>Interior</v>
      </c>
      <c r="E30" s="58"/>
      <c r="H30" s="53">
        <v>15</v>
      </c>
    </row>
    <row r="31" spans="1:8">
      <c r="A31" s="65" t="s">
        <v>35</v>
      </c>
      <c r="B31" s="63" t="s">
        <v>172</v>
      </c>
      <c r="C31" s="54" t="s">
        <v>173</v>
      </c>
      <c r="D31" s="57" t="str">
        <f>IF(VLOOKUP(H31,Resumen_12kV!$A$8:$AO$83,$G$15+4)="","",VLOOKUP(H31,Resumen_12kV!$A$8:$AO$83,$G$15+4))</f>
        <v>Sí</v>
      </c>
      <c r="E31" s="58"/>
      <c r="H31" s="53">
        <v>16</v>
      </c>
    </row>
    <row r="32" spans="1:8">
      <c r="A32" s="65" t="s">
        <v>37</v>
      </c>
      <c r="B32" s="63" t="s">
        <v>174</v>
      </c>
      <c r="C32" s="54" t="s">
        <v>173</v>
      </c>
      <c r="D32" s="57" t="str">
        <f>IF(VLOOKUP(H32,Resumen_12kV!$A$8:$AO$83,$G$15+4)="","",VLOOKUP(H32,Resumen_12kV!$A$8:$AO$83,$G$15+4))</f>
        <v>No</v>
      </c>
      <c r="E32" s="58"/>
      <c r="H32" s="53">
        <v>17</v>
      </c>
    </row>
    <row r="33" spans="1:8" ht="25.5">
      <c r="A33" s="65" t="s">
        <v>39</v>
      </c>
      <c r="B33" s="63" t="s">
        <v>175</v>
      </c>
      <c r="C33" s="54" t="s">
        <v>173</v>
      </c>
      <c r="D33" s="57" t="str">
        <f>IF(VLOOKUP(H33,Resumen_12kV!$A$8:$AO$83,$G$15+4)="","",VLOOKUP(H33,Resumen_12kV!$A$8:$AO$83,$G$15+4))</f>
        <v>No</v>
      </c>
      <c r="E33" s="58"/>
      <c r="H33" s="53">
        <v>18</v>
      </c>
    </row>
    <row r="34" spans="1:8">
      <c r="A34" s="65" t="s">
        <v>176</v>
      </c>
      <c r="B34" s="63" t="s">
        <v>36</v>
      </c>
      <c r="C34" s="54" t="s">
        <v>173</v>
      </c>
      <c r="D34" s="57" t="str">
        <f>IF(VLOOKUP(H34,Resumen_12kV!$A$8:$AO$83,$G$15+4)="","",VLOOKUP(H34,Resumen_12kV!$A$8:$AO$83,$G$15+4))</f>
        <v>Sí</v>
      </c>
      <c r="E34" s="58"/>
      <c r="H34" s="53">
        <v>19</v>
      </c>
    </row>
    <row r="35" spans="1:8">
      <c r="A35" s="65" t="s">
        <v>177</v>
      </c>
      <c r="B35" s="63" t="s">
        <v>38</v>
      </c>
      <c r="C35" s="63" t="s">
        <v>178</v>
      </c>
      <c r="D35" s="57" t="str">
        <f>IF(VLOOKUP(H35,Resumen_12kV!$A$8:$AO$83,$G$15+4)="","",VLOOKUP(H35,Resumen_12kV!$A$8:$AO$83,$G$15+4))</f>
        <v>Inf. Fabricante</v>
      </c>
      <c r="E35" s="58"/>
      <c r="H35" s="53">
        <v>20</v>
      </c>
    </row>
    <row r="36" spans="1:8">
      <c r="A36" s="65" t="s">
        <v>179</v>
      </c>
      <c r="B36" s="63" t="s">
        <v>180</v>
      </c>
      <c r="C36" s="63" t="s">
        <v>181</v>
      </c>
      <c r="D36" s="57" t="str">
        <f>IF(VLOOKUP(H36,Resumen_12kV!$A$8:$AO$83,$G$15+4)="","",VLOOKUP(H36,Resumen_12kV!$A$8:$AO$83,$G$15+4))</f>
        <v>Inf. Fabricante</v>
      </c>
      <c r="E36" s="58"/>
      <c r="H36" s="53">
        <v>21</v>
      </c>
    </row>
    <row r="37" spans="1:8">
      <c r="A37" s="60" t="s">
        <v>40</v>
      </c>
      <c r="B37" s="60" t="s">
        <v>41</v>
      </c>
      <c r="C37" s="60"/>
      <c r="D37" s="57" t="str">
        <f>IF(VLOOKUP(H37,Resumen_12kV!$A$8:$AO$83,$G$15+4)="","",VLOOKUP(H37,Resumen_12kV!$A$8:$AO$83,$G$15+4))</f>
        <v/>
      </c>
      <c r="E37" s="58"/>
      <c r="H37" s="53">
        <v>22</v>
      </c>
    </row>
    <row r="38" spans="1:8">
      <c r="A38" s="65" t="s">
        <v>42</v>
      </c>
      <c r="B38" s="63" t="s">
        <v>43</v>
      </c>
      <c r="C38" s="54" t="s">
        <v>173</v>
      </c>
      <c r="D38" s="57" t="str">
        <f>IF(VLOOKUP(H38,Resumen_12kV!$A$8:$AO$83,$G$15+4)="","",VLOOKUP(H38,Resumen_12kV!$A$8:$AO$83,$G$15+4))</f>
        <v>Sí</v>
      </c>
      <c r="E38" s="58"/>
      <c r="H38" s="53">
        <v>23</v>
      </c>
    </row>
    <row r="39" spans="1:8">
      <c r="A39" s="65" t="s">
        <v>44</v>
      </c>
      <c r="B39" s="63" t="s">
        <v>182</v>
      </c>
      <c r="C39" s="63"/>
      <c r="D39" s="57" t="str">
        <f>IF(VLOOKUP(H39,Resumen_12kV!$A$8:$AO$83,$G$15+4)="","",VLOOKUP(H39,Resumen_12kV!$A$8:$AO$83,$G$15+4))</f>
        <v>_</v>
      </c>
      <c r="E39" s="58"/>
      <c r="H39" s="53">
        <v>24</v>
      </c>
    </row>
    <row r="40" spans="1:8">
      <c r="A40" s="65" t="s">
        <v>46</v>
      </c>
      <c r="B40" s="63" t="s">
        <v>45</v>
      </c>
      <c r="C40" s="54" t="s">
        <v>183</v>
      </c>
      <c r="D40" s="57" t="str">
        <f>IF(VLOOKUP(H40,Resumen_12kV!$A$8:$AO$83,$G$15+4)="","",VLOOKUP(H40,Resumen_12kV!$A$8:$AO$83,$G$15+4))</f>
        <v>31 mm/kV</v>
      </c>
      <c r="E40" s="58"/>
      <c r="H40" s="53">
        <v>25</v>
      </c>
    </row>
    <row r="41" spans="1:8" ht="38.25">
      <c r="A41" s="65" t="s">
        <v>49</v>
      </c>
      <c r="B41" s="63" t="s">
        <v>47</v>
      </c>
      <c r="C41" s="54" t="s">
        <v>48</v>
      </c>
      <c r="D41" s="57" t="str">
        <f>IF(VLOOKUP(H41,Resumen_12kV!$A$8:$AO$83,$G$15+4)="","",VLOOKUP(H41,Resumen_12kV!$A$8:$AO$83,$G$15+4))</f>
        <v xml:space="preserve">Porcelana </v>
      </c>
      <c r="E41" s="58"/>
      <c r="H41" s="53">
        <v>26</v>
      </c>
    </row>
    <row r="42" spans="1:8">
      <c r="A42" s="65" t="s">
        <v>51</v>
      </c>
      <c r="B42" s="63" t="s">
        <v>50</v>
      </c>
      <c r="C42" s="63"/>
      <c r="D42" s="57" t="str">
        <f>IF(VLOOKUP(H42,Resumen_12kV!$A$8:$AO$83,$G$15+4)="","",VLOOKUP(H42,Resumen_12kV!$A$8:$AO$83,$G$15+4))</f>
        <v>Marrón</v>
      </c>
      <c r="E42" s="58"/>
      <c r="H42" s="53">
        <v>27</v>
      </c>
    </row>
    <row r="43" spans="1:8" ht="25.5">
      <c r="A43" s="65" t="s">
        <v>53</v>
      </c>
      <c r="B43" s="63" t="s">
        <v>52</v>
      </c>
      <c r="C43" s="54" t="s">
        <v>173</v>
      </c>
      <c r="D43" s="57" t="str">
        <f>IF(VLOOKUP(H43,Resumen_12kV!$A$8:$AO$83,$G$15+4)="","",VLOOKUP(H43,Resumen_12kV!$A$8:$AO$83,$G$15+4))</f>
        <v>Sí</v>
      </c>
      <c r="E43" s="58"/>
      <c r="H43" s="53">
        <v>28</v>
      </c>
    </row>
    <row r="44" spans="1:8">
      <c r="A44" s="65" t="s">
        <v>55</v>
      </c>
      <c r="B44" s="63" t="s">
        <v>54</v>
      </c>
      <c r="C44" s="63"/>
      <c r="D44" s="57" t="str">
        <f>IF(VLOOKUP(H44,Resumen_12kV!$A$8:$AO$83,$G$15+4)="","",VLOOKUP(H44,Resumen_12kV!$A$8:$AO$83,$G$15+4))</f>
        <v>Placa 4N</v>
      </c>
      <c r="E44" s="58"/>
      <c r="H44" s="53">
        <v>29</v>
      </c>
    </row>
    <row r="45" spans="1:8">
      <c r="A45" s="65" t="s">
        <v>57</v>
      </c>
      <c r="B45" s="63" t="s">
        <v>56</v>
      </c>
      <c r="C45" s="54" t="s">
        <v>173</v>
      </c>
      <c r="D45" s="57" t="str">
        <f>IF(VLOOKUP(H45,Resumen_12kV!$A$8:$AO$83,$G$15+4)="","",VLOOKUP(H45,Resumen_12kV!$A$8:$AO$83,$G$15+4))</f>
        <v>Sí</v>
      </c>
      <c r="E45" s="58"/>
      <c r="H45" s="53">
        <v>30</v>
      </c>
    </row>
    <row r="46" spans="1:8" ht="25.5">
      <c r="A46" s="65" t="s">
        <v>59</v>
      </c>
      <c r="B46" s="63" t="s">
        <v>58</v>
      </c>
      <c r="C46" s="54" t="s">
        <v>173</v>
      </c>
      <c r="D46" s="57" t="str">
        <f>IF(VLOOKUP(H46,Resumen_12kV!$A$8:$AO$83,$G$15+4)="","",VLOOKUP(H46,Resumen_12kV!$A$8:$AO$83,$G$15+4))</f>
        <v>Sí</v>
      </c>
      <c r="E46" s="58"/>
      <c r="H46" s="53">
        <v>31</v>
      </c>
    </row>
    <row r="47" spans="1:8">
      <c r="A47" s="65" t="s">
        <v>184</v>
      </c>
      <c r="B47" s="63" t="s">
        <v>60</v>
      </c>
      <c r="C47" s="63"/>
      <c r="D47" s="57" t="str">
        <f>IF(VLOOKUP(H47,Resumen_12kV!$A$8:$AO$83,$G$15+4)="","",VLOOKUP(H47,Resumen_12kV!$A$8:$AO$83,$G$15+4))</f>
        <v>-</v>
      </c>
      <c r="E47" s="58"/>
      <c r="H47" s="53">
        <v>32</v>
      </c>
    </row>
    <row r="48" spans="1:8">
      <c r="A48" s="60" t="s">
        <v>61</v>
      </c>
      <c r="B48" s="60" t="s">
        <v>62</v>
      </c>
      <c r="C48" s="60"/>
      <c r="D48" s="57" t="str">
        <f>IF(VLOOKUP(H48,Resumen_12kV!$A$8:$AO$83,$G$15+4)="","",VLOOKUP(H48,Resumen_12kV!$A$8:$AO$83,$G$15+4))</f>
        <v/>
      </c>
      <c r="E48" s="58"/>
      <c r="H48" s="53">
        <v>33</v>
      </c>
    </row>
    <row r="49" spans="1:8">
      <c r="A49" s="65" t="s">
        <v>63</v>
      </c>
      <c r="B49" s="63" t="s">
        <v>185</v>
      </c>
      <c r="C49" s="54" t="s">
        <v>173</v>
      </c>
      <c r="D49" s="57" t="str">
        <f>IF(VLOOKUP(H49,Resumen_12kV!$A$8:$AO$83,$G$15+4)="","",VLOOKUP(H49,Resumen_12kV!$A$8:$AO$83,$G$15+4))</f>
        <v>Sí</v>
      </c>
      <c r="E49" s="58"/>
      <c r="H49" s="53">
        <v>34</v>
      </c>
    </row>
    <row r="50" spans="1:8">
      <c r="A50" s="65" t="s">
        <v>64</v>
      </c>
      <c r="B50" s="63" t="s">
        <v>65</v>
      </c>
      <c r="C50" s="54" t="s">
        <v>66</v>
      </c>
      <c r="D50" s="57" t="str">
        <f>IF(VLOOKUP(H50,Resumen_12kV!$A$8:$AO$83,$G$15+4)="","",VLOOKUP(H50,Resumen_12kV!$A$8:$AO$83,$G$15+4))</f>
        <v>125 +10%-20%</v>
      </c>
      <c r="E50" s="58"/>
      <c r="H50" s="53">
        <v>35</v>
      </c>
    </row>
    <row r="51" spans="1:8">
      <c r="A51" s="65" t="s">
        <v>67</v>
      </c>
      <c r="B51" s="63" t="s">
        <v>68</v>
      </c>
      <c r="C51" s="54" t="s">
        <v>69</v>
      </c>
      <c r="D51" s="57">
        <f>IF(VLOOKUP(H51,Resumen_12kV!$A$8:$AO$83,$G$15+4)="","",VLOOKUP(H51,Resumen_12kV!$A$8:$AO$83,$G$15+4))</f>
        <v>220</v>
      </c>
      <c r="E51" s="58"/>
      <c r="H51" s="53">
        <v>36</v>
      </c>
    </row>
    <row r="52" spans="1:8">
      <c r="A52" s="65" t="s">
        <v>70</v>
      </c>
      <c r="B52" s="63" t="s">
        <v>71</v>
      </c>
      <c r="C52" s="54" t="s">
        <v>173</v>
      </c>
      <c r="D52" s="57" t="str">
        <f>IF(VLOOKUP(H52,Resumen_12kV!$A$8:$AO$83,$G$15+4)="","",VLOOKUP(H52,Resumen_12kV!$A$8:$AO$83,$G$15+4))</f>
        <v>Sí</v>
      </c>
      <c r="E52" s="58"/>
      <c r="H52" s="53">
        <v>37</v>
      </c>
    </row>
    <row r="53" spans="1:8">
      <c r="A53" s="65" t="s">
        <v>72</v>
      </c>
      <c r="B53" s="63" t="s">
        <v>73</v>
      </c>
      <c r="C53" s="54" t="s">
        <v>173</v>
      </c>
      <c r="D53" s="57" t="str">
        <f>IF(VLOOKUP(H53,Resumen_12kV!$A$8:$AO$83,$G$15+4)="","",VLOOKUP(H53,Resumen_12kV!$A$8:$AO$83,$G$15+4))</f>
        <v>Sí</v>
      </c>
      <c r="E53" s="58"/>
      <c r="H53" s="53">
        <v>38</v>
      </c>
    </row>
    <row r="54" spans="1:8">
      <c r="A54" s="65" t="s">
        <v>74</v>
      </c>
      <c r="B54" s="63" t="s">
        <v>75</v>
      </c>
      <c r="C54" s="54" t="s">
        <v>173</v>
      </c>
      <c r="D54" s="57" t="str">
        <f>IF(VLOOKUP(H54,Resumen_12kV!$A$8:$AO$83,$G$15+4)="","",VLOOKUP(H54,Resumen_12kV!$A$8:$AO$83,$G$15+4))</f>
        <v>Sí</v>
      </c>
      <c r="E54" s="58"/>
      <c r="H54" s="53">
        <v>39</v>
      </c>
    </row>
    <row r="55" spans="1:8">
      <c r="A55" s="65" t="s">
        <v>76</v>
      </c>
      <c r="B55" s="63" t="s">
        <v>78</v>
      </c>
      <c r="C55" s="54" t="s">
        <v>173</v>
      </c>
      <c r="D55" s="57" t="str">
        <f>IF(VLOOKUP(H55,Resumen_12kV!$A$8:$AO$83,$G$15+4)="","",VLOOKUP(H55,Resumen_12kV!$A$8:$AO$83,$G$15+4))</f>
        <v>Sí</v>
      </c>
      <c r="E55" s="58"/>
      <c r="H55" s="53">
        <v>40</v>
      </c>
    </row>
    <row r="56" spans="1:8" ht="25.5">
      <c r="A56" s="65" t="s">
        <v>77</v>
      </c>
      <c r="B56" s="70" t="s">
        <v>186</v>
      </c>
      <c r="C56" s="70"/>
      <c r="D56" s="57">
        <f>IF(VLOOKUP(H56,Resumen_12kV!$A$8:$AO$83,$G$15+4)="","",VLOOKUP(H56,Resumen_12kV!$A$8:$AO$83,$G$15+4))</f>
        <v>2.5</v>
      </c>
      <c r="E56" s="58"/>
      <c r="H56" s="53">
        <v>41</v>
      </c>
    </row>
    <row r="57" spans="1:8" ht="25.5">
      <c r="A57" s="65" t="s">
        <v>79</v>
      </c>
      <c r="B57" s="70" t="s">
        <v>187</v>
      </c>
      <c r="C57" s="54" t="s">
        <v>173</v>
      </c>
      <c r="D57" s="57" t="str">
        <f>IF(VLOOKUP(H57,Resumen_12kV!$A$8:$AO$83,$G$15+4)="","",VLOOKUP(H57,Resumen_12kV!$A$8:$AO$83,$G$15+4))</f>
        <v>Sí</v>
      </c>
      <c r="E57" s="58"/>
      <c r="H57" s="53">
        <v>42</v>
      </c>
    </row>
    <row r="58" spans="1:8" ht="25.5">
      <c r="A58" s="65" t="s">
        <v>81</v>
      </c>
      <c r="B58" s="63" t="s">
        <v>80</v>
      </c>
      <c r="C58" s="54" t="s">
        <v>173</v>
      </c>
      <c r="D58" s="57" t="str">
        <f>IF(VLOOKUP(H58,Resumen_12kV!$A$8:$AO$83,$G$15+4)="","",VLOOKUP(H58,Resumen_12kV!$A$8:$AO$83,$G$15+4))</f>
        <v>Sí</v>
      </c>
      <c r="E58" s="58"/>
      <c r="H58" s="53">
        <v>43</v>
      </c>
    </row>
    <row r="59" spans="1:8">
      <c r="A59" s="65" t="s">
        <v>83</v>
      </c>
      <c r="B59" s="63" t="s">
        <v>82</v>
      </c>
      <c r="C59" s="54" t="s">
        <v>173</v>
      </c>
      <c r="D59" s="57" t="str">
        <f>IF(VLOOKUP(H59,Resumen_12kV!$A$8:$AO$83,$G$15+4)="","",VLOOKUP(H59,Resumen_12kV!$A$8:$AO$83,$G$15+4))</f>
        <v>Sí</v>
      </c>
      <c r="E59" s="58"/>
      <c r="H59" s="53">
        <v>44</v>
      </c>
    </row>
    <row r="60" spans="1:8" ht="25.5">
      <c r="A60" s="65" t="s">
        <v>85</v>
      </c>
      <c r="B60" s="63" t="s">
        <v>84</v>
      </c>
      <c r="C60" s="54" t="s">
        <v>173</v>
      </c>
      <c r="D60" s="57" t="str">
        <f>IF(VLOOKUP(H60,Resumen_12kV!$A$8:$AO$83,$G$15+4)="","",VLOOKUP(H60,Resumen_12kV!$A$8:$AO$83,$G$15+4))</f>
        <v>Sí</v>
      </c>
      <c r="E60" s="58"/>
      <c r="H60" s="53">
        <v>45</v>
      </c>
    </row>
    <row r="61" spans="1:8">
      <c r="A61" s="65" t="s">
        <v>87</v>
      </c>
      <c r="B61" s="63" t="s">
        <v>86</v>
      </c>
      <c r="C61" s="54" t="s">
        <v>173</v>
      </c>
      <c r="D61" s="57" t="str">
        <f>IF(VLOOKUP(H61,Resumen_12kV!$A$8:$AO$83,$G$15+4)="","",VLOOKUP(H61,Resumen_12kV!$A$8:$AO$83,$G$15+4))</f>
        <v>Sí</v>
      </c>
      <c r="E61" s="58"/>
      <c r="H61" s="53">
        <v>46</v>
      </c>
    </row>
    <row r="62" spans="1:8">
      <c r="A62" s="65" t="s">
        <v>89</v>
      </c>
      <c r="B62" s="63" t="s">
        <v>88</v>
      </c>
      <c r="C62" s="54" t="s">
        <v>173</v>
      </c>
      <c r="D62" s="57" t="str">
        <f>IF(VLOOKUP(H62,Resumen_12kV!$A$8:$AO$83,$G$15+4)="","",VLOOKUP(H62,Resumen_12kV!$A$8:$AO$83,$G$15+4))</f>
        <v>Sí</v>
      </c>
      <c r="E62" s="58"/>
      <c r="H62" s="53">
        <v>47</v>
      </c>
    </row>
    <row r="63" spans="1:8">
      <c r="A63" s="65" t="s">
        <v>91</v>
      </c>
      <c r="B63" s="63" t="s">
        <v>90</v>
      </c>
      <c r="C63" s="54" t="s">
        <v>173</v>
      </c>
      <c r="D63" s="57" t="str">
        <f>IF(VLOOKUP(H63,Resumen_12kV!$A$8:$AO$83,$G$15+4)="","",VLOOKUP(H63,Resumen_12kV!$A$8:$AO$83,$G$15+4))</f>
        <v>Sí</v>
      </c>
      <c r="E63" s="58"/>
      <c r="H63" s="53">
        <v>48</v>
      </c>
    </row>
    <row r="64" spans="1:8">
      <c r="A64" s="65" t="s">
        <v>93</v>
      </c>
      <c r="B64" s="63" t="s">
        <v>92</v>
      </c>
      <c r="C64" s="54" t="s">
        <v>173</v>
      </c>
      <c r="D64" s="57" t="str">
        <f>IF(VLOOKUP(H64,Resumen_12kV!$A$8:$AO$83,$G$15+4)="","",VLOOKUP(H64,Resumen_12kV!$A$8:$AO$83,$G$15+4))</f>
        <v>Sí</v>
      </c>
      <c r="E64" s="58"/>
      <c r="H64" s="53">
        <v>49</v>
      </c>
    </row>
    <row r="65" spans="1:8" ht="25.5">
      <c r="A65" s="65" t="s">
        <v>95</v>
      </c>
      <c r="B65" s="63" t="s">
        <v>94</v>
      </c>
      <c r="C65" s="63"/>
      <c r="D65" s="57" t="str">
        <f>IF(VLOOKUP(H65,Resumen_12kV!$A$8:$AO$83,$G$15+4)="","",VLOOKUP(H65,Resumen_12kV!$A$8:$AO$83,$G$15+4))</f>
        <v>10NA/6NC</v>
      </c>
      <c r="E65" s="58"/>
      <c r="H65" s="53">
        <v>50</v>
      </c>
    </row>
    <row r="66" spans="1:8">
      <c r="A66" s="65" t="s">
        <v>97</v>
      </c>
      <c r="B66" s="63" t="s">
        <v>96</v>
      </c>
      <c r="C66" s="54" t="s">
        <v>173</v>
      </c>
      <c r="D66" s="57" t="str">
        <f>IF(VLOOKUP(H66,Resumen_12kV!$A$8:$AO$83,$G$15+4)="","",VLOOKUP(H66,Resumen_12kV!$A$8:$AO$83,$G$15+4))</f>
        <v>Sí</v>
      </c>
      <c r="E66" s="58"/>
      <c r="H66" s="53">
        <v>51</v>
      </c>
    </row>
    <row r="67" spans="1:8" ht="25.5">
      <c r="A67" s="65" t="s">
        <v>99</v>
      </c>
      <c r="B67" s="63" t="s">
        <v>98</v>
      </c>
      <c r="C67" s="54" t="s">
        <v>173</v>
      </c>
      <c r="D67" s="57" t="str">
        <f>IF(VLOOKUP(H67,Resumen_12kV!$A$8:$AO$83,$G$15+4)="","",VLOOKUP(H67,Resumen_12kV!$A$8:$AO$83,$G$15+4))</f>
        <v>Sí</v>
      </c>
      <c r="E67" s="58"/>
      <c r="H67" s="53">
        <v>52</v>
      </c>
    </row>
    <row r="68" spans="1:8">
      <c r="A68" s="65" t="s">
        <v>101</v>
      </c>
      <c r="B68" s="63" t="s">
        <v>100</v>
      </c>
      <c r="C68" s="54" t="s">
        <v>173</v>
      </c>
      <c r="D68" s="57" t="str">
        <f>IF(VLOOKUP(H68,Resumen_12kV!$A$8:$AO$83,$G$15+4)="","",VLOOKUP(H68,Resumen_12kV!$A$8:$AO$83,$G$15+4))</f>
        <v>-</v>
      </c>
      <c r="E68" s="58"/>
      <c r="H68" s="53">
        <v>53</v>
      </c>
    </row>
    <row r="69" spans="1:8" ht="25.5">
      <c r="A69" s="65" t="s">
        <v>103</v>
      </c>
      <c r="B69" s="63" t="s">
        <v>102</v>
      </c>
      <c r="C69" s="54" t="s">
        <v>173</v>
      </c>
      <c r="D69" s="57" t="str">
        <f>IF(VLOOKUP(H69,Resumen_12kV!$A$8:$AO$83,$G$15+4)="","",VLOOKUP(H69,Resumen_12kV!$A$8:$AO$83,$G$15+4))</f>
        <v>-</v>
      </c>
      <c r="E69" s="58"/>
      <c r="H69" s="53">
        <v>54</v>
      </c>
    </row>
    <row r="70" spans="1:8">
      <c r="A70" s="65" t="s">
        <v>105</v>
      </c>
      <c r="B70" s="63" t="s">
        <v>104</v>
      </c>
      <c r="C70" s="54" t="s">
        <v>173</v>
      </c>
      <c r="D70" s="57" t="str">
        <f>IF(VLOOKUP(H70,Resumen_12kV!$A$8:$AO$83,$G$15+4)="","",VLOOKUP(H70,Resumen_12kV!$A$8:$AO$83,$G$15+4))</f>
        <v>Sí</v>
      </c>
      <c r="E70" s="58"/>
      <c r="H70" s="53">
        <v>55</v>
      </c>
    </row>
    <row r="71" spans="1:8">
      <c r="A71" s="65" t="s">
        <v>188</v>
      </c>
      <c r="B71" s="63" t="s">
        <v>106</v>
      </c>
      <c r="C71" s="54" t="s">
        <v>173</v>
      </c>
      <c r="D71" s="57" t="str">
        <f>IF(VLOOKUP(H71,Resumen_12kV!$A$8:$AO$83,$G$15+4)="","",VLOOKUP(H71,Resumen_12kV!$A$8:$AO$83,$G$15+4))</f>
        <v>Sí</v>
      </c>
      <c r="E71" s="58"/>
      <c r="H71" s="53">
        <v>56</v>
      </c>
    </row>
    <row r="72" spans="1:8">
      <c r="A72" s="60" t="s">
        <v>107</v>
      </c>
      <c r="B72" s="60" t="s">
        <v>108</v>
      </c>
      <c r="C72" s="60"/>
      <c r="D72" s="57" t="str">
        <f>IF(VLOOKUP(H72,Resumen_12kV!$A$8:$AO$83,$G$15+4)="","",VLOOKUP(H72,Resumen_12kV!$A$8:$AO$83,$G$15+4))</f>
        <v/>
      </c>
      <c r="E72" s="58"/>
      <c r="H72" s="53">
        <v>57</v>
      </c>
    </row>
    <row r="73" spans="1:8">
      <c r="A73" s="65" t="s">
        <v>109</v>
      </c>
      <c r="B73" s="63" t="s">
        <v>110</v>
      </c>
      <c r="C73" s="54" t="s">
        <v>173</v>
      </c>
      <c r="D73" s="57" t="str">
        <f>IF(VLOOKUP(H73,Resumen_12kV!$A$8:$AO$83,$G$15+4)="","",VLOOKUP(H73,Resumen_12kV!$A$8:$AO$83,$G$15+4))</f>
        <v>Sí</v>
      </c>
      <c r="E73" s="58"/>
      <c r="H73" s="53">
        <v>58</v>
      </c>
    </row>
    <row r="74" spans="1:8">
      <c r="A74" s="65" t="s">
        <v>111</v>
      </c>
      <c r="B74" s="63" t="s">
        <v>112</v>
      </c>
      <c r="C74" s="54" t="s">
        <v>173</v>
      </c>
      <c r="D74" s="57" t="str">
        <f>IF(VLOOKUP(H74,Resumen_12kV!$A$8:$AO$83,$G$15+4)="","",VLOOKUP(H74,Resumen_12kV!$A$8:$AO$83,$G$15+4))</f>
        <v>Sí</v>
      </c>
      <c r="E74" s="58"/>
      <c r="H74" s="53">
        <v>59</v>
      </c>
    </row>
    <row r="75" spans="1:8">
      <c r="A75" s="65" t="s">
        <v>113</v>
      </c>
      <c r="B75" s="63" t="s">
        <v>114</v>
      </c>
      <c r="C75" s="54" t="s">
        <v>173</v>
      </c>
      <c r="D75" s="57" t="str">
        <f>IF(VLOOKUP(H75,Resumen_12kV!$A$8:$AO$83,$G$15+4)="","",VLOOKUP(H75,Resumen_12kV!$A$8:$AO$83,$G$15+4))</f>
        <v>Sí</v>
      </c>
      <c r="E75" s="58"/>
      <c r="H75" s="53">
        <v>60</v>
      </c>
    </row>
    <row r="76" spans="1:8" ht="25.5">
      <c r="A76" s="65" t="s">
        <v>115</v>
      </c>
      <c r="B76" s="63" t="s">
        <v>116</v>
      </c>
      <c r="C76" s="54" t="s">
        <v>173</v>
      </c>
      <c r="D76" s="57" t="str">
        <f>IF(VLOOKUP(H76,Resumen_12kV!$A$8:$AO$83,$G$15+4)="","",VLOOKUP(H76,Resumen_12kV!$A$8:$AO$83,$G$15+4))</f>
        <v>Sí</v>
      </c>
      <c r="E76" s="58"/>
      <c r="H76" s="53">
        <v>61</v>
      </c>
    </row>
    <row r="77" spans="1:8">
      <c r="A77" s="65" t="s">
        <v>117</v>
      </c>
      <c r="B77" s="63" t="s">
        <v>118</v>
      </c>
      <c r="C77" s="54" t="s">
        <v>173</v>
      </c>
      <c r="D77" s="57" t="str">
        <f>IF(VLOOKUP(H77,Resumen_12kV!$A$8:$AO$83,$G$15+4)="","",VLOOKUP(H77,Resumen_12kV!$A$8:$AO$83,$G$15+4))</f>
        <v>Sí</v>
      </c>
      <c r="E77" s="58"/>
      <c r="H77" s="53">
        <v>62</v>
      </c>
    </row>
    <row r="78" spans="1:8">
      <c r="A78" s="65" t="s">
        <v>119</v>
      </c>
      <c r="B78" s="63" t="s">
        <v>120</v>
      </c>
      <c r="C78" s="54" t="s">
        <v>173</v>
      </c>
      <c r="D78" s="57" t="str">
        <f>IF(VLOOKUP(H78,Resumen_12kV!$A$8:$AO$83,$G$15+4)="","",VLOOKUP(H78,Resumen_12kV!$A$8:$AO$83,$G$15+4))</f>
        <v>Sí</v>
      </c>
      <c r="E78" s="58"/>
      <c r="H78" s="53">
        <v>63</v>
      </c>
    </row>
    <row r="79" spans="1:8" ht="25.5">
      <c r="A79" s="65" t="s">
        <v>121</v>
      </c>
      <c r="B79" s="63" t="s">
        <v>122</v>
      </c>
      <c r="C79" s="54" t="s">
        <v>173</v>
      </c>
      <c r="D79" s="57" t="str">
        <f>IF(VLOOKUP(H79,Resumen_12kV!$A$8:$AO$83,$G$15+4)="","",VLOOKUP(H79,Resumen_12kV!$A$8:$AO$83,$G$15+4))</f>
        <v>Sí</v>
      </c>
      <c r="E79" s="58"/>
      <c r="H79" s="53">
        <v>64</v>
      </c>
    </row>
    <row r="80" spans="1:8" ht="25.5">
      <c r="A80" s="65" t="s">
        <v>123</v>
      </c>
      <c r="B80" s="63" t="s">
        <v>124</v>
      </c>
      <c r="C80" s="54" t="s">
        <v>173</v>
      </c>
      <c r="D80" s="57" t="str">
        <f>IF(VLOOKUP(H80,Resumen_12kV!$A$8:$AO$83,$G$15+4)="","",VLOOKUP(H80,Resumen_12kV!$A$8:$AO$83,$G$15+4))</f>
        <v>Sí</v>
      </c>
      <c r="E80" s="58"/>
      <c r="H80" s="53">
        <v>65</v>
      </c>
    </row>
    <row r="81" spans="1:8">
      <c r="A81" s="65" t="s">
        <v>125</v>
      </c>
      <c r="B81" s="63" t="s">
        <v>126</v>
      </c>
      <c r="C81" s="54" t="s">
        <v>127</v>
      </c>
      <c r="D81" s="57" t="str">
        <f>IF(VLOOKUP(H81,Resumen_12kV!$A$8:$AO$83,$G$15+4)="","",VLOOKUP(H81,Resumen_12kV!$A$8:$AO$83,$G$15+4))</f>
        <v>Sí</v>
      </c>
      <c r="E81" s="58"/>
      <c r="H81" s="53">
        <v>66</v>
      </c>
    </row>
    <row r="82" spans="1:8">
      <c r="A82" s="65" t="s">
        <v>128</v>
      </c>
      <c r="B82" s="63" t="s">
        <v>129</v>
      </c>
      <c r="C82" s="54" t="s">
        <v>173</v>
      </c>
      <c r="D82" s="57" t="str">
        <f>IF(VLOOKUP(H82,Resumen_12kV!$A$8:$AO$83,$G$15+4)="","",VLOOKUP(H82,Resumen_12kV!$A$8:$AO$83,$G$15+4))</f>
        <v>Sí</v>
      </c>
      <c r="E82" s="58"/>
      <c r="H82" s="53">
        <v>67</v>
      </c>
    </row>
    <row r="83" spans="1:8">
      <c r="A83" s="65" t="s">
        <v>130</v>
      </c>
      <c r="B83" s="63" t="s">
        <v>189</v>
      </c>
      <c r="C83" s="54" t="s">
        <v>173</v>
      </c>
      <c r="D83" s="57" t="str">
        <f>IF(VLOOKUP(H83,Resumen_12kV!$A$8:$AO$83,$G$15+4)="","",VLOOKUP(H83,Resumen_12kV!$A$8:$AO$83,$G$15+4))</f>
        <v>Sí</v>
      </c>
      <c r="E83" s="58"/>
      <c r="H83" s="53">
        <v>68</v>
      </c>
    </row>
    <row r="84" spans="1:8" ht="25.5">
      <c r="A84" s="65" t="s">
        <v>131</v>
      </c>
      <c r="B84" s="63" t="s">
        <v>132</v>
      </c>
      <c r="C84" s="54" t="s">
        <v>173</v>
      </c>
      <c r="D84" s="57" t="str">
        <f>IF(VLOOKUP(H84,Resumen_12kV!$A$8:$AO$83,$G$15+4)="","",VLOOKUP(H84,Resumen_12kV!$A$8:$AO$83,$G$15+4))</f>
        <v>Sí</v>
      </c>
      <c r="E84" s="58"/>
      <c r="H84" s="53">
        <v>69</v>
      </c>
    </row>
    <row r="85" spans="1:8">
      <c r="A85" s="65" t="s">
        <v>133</v>
      </c>
      <c r="B85" s="63" t="s">
        <v>134</v>
      </c>
      <c r="C85" s="54" t="s">
        <v>173</v>
      </c>
      <c r="D85" s="57" t="str">
        <f>IF(VLOOKUP(H85,Resumen_12kV!$A$8:$AO$83,$G$15+4)="","",VLOOKUP(H85,Resumen_12kV!$A$8:$AO$83,$G$15+4))</f>
        <v>Sí</v>
      </c>
      <c r="E85" s="58"/>
      <c r="H85" s="53">
        <v>70</v>
      </c>
    </row>
    <row r="86" spans="1:8" ht="25.5">
      <c r="A86" s="65" t="s">
        <v>135</v>
      </c>
      <c r="B86" s="63" t="s">
        <v>190</v>
      </c>
      <c r="C86" s="54" t="s">
        <v>173</v>
      </c>
      <c r="D86" s="57" t="str">
        <f>IF(VLOOKUP(H86,Resumen_12kV!$A$8:$AO$83,$G$15+4)="","",VLOOKUP(H86,Resumen_12kV!$A$8:$AO$83,$G$15+4))</f>
        <v>Sí</v>
      </c>
      <c r="E86" s="58"/>
      <c r="H86" s="53">
        <v>71</v>
      </c>
    </row>
    <row r="87" spans="1:8" ht="25.5">
      <c r="A87" s="65" t="s">
        <v>191</v>
      </c>
      <c r="B87" s="63" t="s">
        <v>192</v>
      </c>
      <c r="C87" s="54" t="s">
        <v>173</v>
      </c>
      <c r="D87" s="57" t="str">
        <f>IF(VLOOKUP(H87,Resumen_12kV!$A$8:$AO$83,$G$15+4)="","",VLOOKUP(H87,Resumen_12kV!$A$8:$AO$83,$G$15+4))</f>
        <v>-</v>
      </c>
      <c r="E87" s="58"/>
      <c r="H87" s="53">
        <v>72</v>
      </c>
    </row>
    <row r="88" spans="1:8" ht="25.5">
      <c r="A88" s="65" t="s">
        <v>193</v>
      </c>
      <c r="B88" s="63" t="s">
        <v>194</v>
      </c>
      <c r="C88" s="54" t="s">
        <v>173</v>
      </c>
      <c r="D88" s="57" t="str">
        <f>IF(VLOOKUP(H88,Resumen_12kV!$A$8:$AO$83,$G$15+4)="","",VLOOKUP(H88,Resumen_12kV!$A$8:$AO$83,$G$15+4))</f>
        <v>-</v>
      </c>
      <c r="E88" s="58"/>
      <c r="H88" s="53">
        <v>73</v>
      </c>
    </row>
    <row r="89" spans="1:8" ht="25.5">
      <c r="A89" s="60" t="s">
        <v>136</v>
      </c>
      <c r="B89" s="64" t="s">
        <v>137</v>
      </c>
      <c r="C89" s="64"/>
      <c r="D89" s="57" t="str">
        <f>IF(VLOOKUP(H89,Resumen_12kV!$A$8:$AO$83,$G$15+4)="","",VLOOKUP(H89,Resumen_12kV!$A$8:$AO$83,$G$15+4))</f>
        <v>Inf. Fabricante</v>
      </c>
      <c r="E89" s="58"/>
      <c r="H89" s="53">
        <v>74</v>
      </c>
    </row>
    <row r="90" spans="1:8" ht="25.5">
      <c r="A90" s="60" t="s">
        <v>138</v>
      </c>
      <c r="B90" s="64" t="s">
        <v>139</v>
      </c>
      <c r="C90" s="64"/>
      <c r="D90" s="57" t="str">
        <f>IF(VLOOKUP(H90,Resumen_12kV!$A$8:$AO$83,$G$15+4)="","",VLOOKUP(H90,Resumen_12kV!$A$8:$AO$83,$G$15+4))</f>
        <v>Inf. Fabricante</v>
      </c>
      <c r="E90" s="58"/>
      <c r="H90" s="53">
        <v>75</v>
      </c>
    </row>
    <row r="91" spans="1:8" ht="25.5">
      <c r="A91" s="60" t="s">
        <v>140</v>
      </c>
      <c r="B91" s="64" t="s">
        <v>141</v>
      </c>
      <c r="C91" s="64"/>
      <c r="D91" s="57" t="str">
        <f>IF(VLOOKUP(H91,Resumen_12kV!$A$8:$AO$83,$G$15+4)="","",VLOOKUP(H91,Resumen_12kV!$A$8:$AO$83,$G$15+4))</f>
        <v>Inf. Fabricante</v>
      </c>
      <c r="E91" s="58"/>
      <c r="H91" s="53">
        <v>76</v>
      </c>
    </row>
  </sheetData>
  <mergeCells count="4">
    <mergeCell ref="A14:B14"/>
    <mergeCell ref="B8:E8"/>
    <mergeCell ref="D11:E11"/>
    <mergeCell ref="B9:C9"/>
  </mergeCells>
  <phoneticPr fontId="1" type="noConversion"/>
  <pageMargins left="0.78740157499999996" right="0.78740157499999996" top="0.984251969" bottom="0.984251969" header="0" footer="0"/>
  <pageSetup scale="84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Resumen_36kV</vt:lpstr>
      <vt:lpstr>Clase_36kV</vt:lpstr>
      <vt:lpstr>resumen_24kV</vt:lpstr>
      <vt:lpstr>Clase_24kV</vt:lpstr>
      <vt:lpstr>Resumen_17.5kV</vt:lpstr>
      <vt:lpstr>Clase_17,5kV</vt:lpstr>
      <vt:lpstr>Resumen_12kV</vt:lpstr>
      <vt:lpstr>Clase_12kV</vt:lpstr>
      <vt:lpstr>Clase_12kV!Area_de_impressao</vt:lpstr>
      <vt:lpstr>'Clase_17,5kV'!Area_de_impressao</vt:lpstr>
      <vt:lpstr>Clase_24kV!Area_de_impressao</vt:lpstr>
      <vt:lpstr>Clase_36kV!Area_de_impressao</vt:lpstr>
    </vt:vector>
  </TitlesOfParts>
  <Company>Synapsis IT Ltda Grupo Endesa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Synapsis IT Ltda</dc:creator>
  <cp:lastModifiedBy>br0494204107</cp:lastModifiedBy>
  <cp:lastPrinted>2015-05-08T15:30:37Z</cp:lastPrinted>
  <dcterms:created xsi:type="dcterms:W3CDTF">2009-01-19T19:21:35Z</dcterms:created>
  <dcterms:modified xsi:type="dcterms:W3CDTF">2016-01-08T16:42:50Z</dcterms:modified>
</cp:coreProperties>
</file>